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4476" windowWidth="11448" windowHeight="4524" activeTab="3"/>
  </bookViews>
  <sheets>
    <sheet name="Доходы" sheetId="1" r:id="rId1"/>
    <sheet name="Расходы" sheetId="2" r:id="rId2"/>
    <sheet name="Источники" sheetId="3" r:id="rId3"/>
    <sheet name="резервный фонд" sheetId="4" r:id="rId4"/>
  </sheets>
  <definedNames>
    <definedName name="_xlnm.Print_Titles" localSheetId="2">'Источники'!$3:$4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<sst xmlns="http://schemas.openxmlformats.org/spreadsheetml/2006/main" count="241" uniqueCount="212">
  <si>
    <t>Наименование показателя</t>
  </si>
  <si>
    <t>Доходы бюджета - ИТОГО</t>
  </si>
  <si>
    <t>Расходы бюджета - ИТОГО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</si>
  <si>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</si>
  <si>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</si>
  <si>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</si>
  <si>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</si>
  <si>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</si>
  <si>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</si>
  <si>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>3. Источники финансирования дефицита бюджета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</si>
  <si>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</si>
  <si>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</si>
  <si>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</si>
  <si>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</si>
  <si>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</si>
  <si>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</si>
  <si>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</si>
  <si>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000 0100 0000 00 0000 000</t>
  </si>
  <si>
    <t>000 0105 0000 00 0000 000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</si>
  <si>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</si>
  <si>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</si>
  <si>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</si>
  <si>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</si>
  <si>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</si>
  <si>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</si>
  <si>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</si>
  <si>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</si>
  <si>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</si>
  <si>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</si>
  <si>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</si>
  <si>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</si>
  <si>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</si>
  <si>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</si>
  <si>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игорный бизнес</t>
  </si>
  <si>
    <t>000 106 05000 02 0000 110</t>
  </si>
  <si>
    <t>Земельный налог</t>
  </si>
  <si>
    <t>000 106 06000 00 0000 110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</si>
  <si>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</si>
  <si>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</si>
  <si>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</si>
  <si>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</si>
  <si>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от государственных и муниципальных унитарных предприятий</t>
  </si>
  <si>
    <t>000 111 07000 00 0000 120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</si>
  <si>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</si>
  <si>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</si>
  <si>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</si>
  <si>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</si>
  <si>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</si>
  <si>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</si>
  <si>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</si>
  <si>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</si>
  <si>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</si>
  <si>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</si>
  <si>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</si>
  <si>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</si>
  <si>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</si>
  <si>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</si>
  <si>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</si>
  <si>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</si>
  <si>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</si>
  <si>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</si>
  <si>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</si>
  <si>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</si>
  <si>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на поддержку мер по обеспечению сбалансированности бюджетов</t>
  </si>
  <si>
    <t>000 202 01003 00 0000 151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</si>
  <si>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</si>
  <si>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</si>
  <si>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</si>
  <si>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</si>
  <si>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</si>
  <si>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</si>
  <si>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</si>
  <si>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</si>
  <si>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Резервные фонды</t>
  </si>
  <si>
    <t>000 0111 0000000 000 000</t>
  </si>
  <si>
    <t>000 0111 0700000 000 000</t>
  </si>
  <si>
    <t>000 0111 0700500 000 000</t>
  </si>
  <si>
    <t>Другие общегосударственные вопросы</t>
  </si>
  <si>
    <t>000 0113 0000000 000 000</t>
  </si>
  <si>
    <t>000 0113 0020000 000 000</t>
  </si>
  <si>
    <t>Уплата налога на имущество организаций и земельного налога</t>
  </si>
  <si>
    <t>000 0113 0029500 000 000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</si>
  <si>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</si>
  <si>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</si>
  <si>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</si>
  <si>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</si>
  <si>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000 0113 5210000 000 000</t>
  </si>
  <si>
    <t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</si>
  <si>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000 0113 5210600 000 000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</si>
  <si>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</si>
  <si>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</si>
  <si>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</si>
  <si>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</si>
  <si>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000 0501 5210000 000 000</t>
  </si>
  <si>
    <t>000 0501 5210600 000 000</t>
  </si>
  <si>
    <t>Коммунальное хозяйство</t>
  </si>
  <si>
    <t>000 0502 0000000 000 000</t>
  </si>
  <si>
    <t>000 0502 3510000 000 000</t>
  </si>
  <si>
    <t>Мероприятия в области коммунального хозяйства</t>
  </si>
  <si>
    <t>000 0502 3510500 000 000</t>
  </si>
  <si>
    <t>Благоустройство</t>
  </si>
  <si>
    <t>000 0503 0000000 000 000</t>
  </si>
  <si>
    <t>000 0503 6000000 000 000</t>
  </si>
  <si>
    <t>000 0503 6000100 000 000</t>
  </si>
  <si>
    <t>000 0503 6000200 000 000</t>
  </si>
  <si>
    <t>000 0503 6000300 000 000</t>
  </si>
  <si>
    <t>000 0503 6000500 000 000</t>
  </si>
  <si>
    <t>Другие вопросы в области жилищно-коммунального хозяйства</t>
  </si>
  <si>
    <t>000 0505 0000000 000 000</t>
  </si>
  <si>
    <t>Иные безвозмездные и безвозвратные перечисления</t>
  </si>
  <si>
    <t>000 0505 5200000 000 000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</si>
  <si>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</si>
  <si>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</si>
  <si>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</si>
  <si>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</si>
  <si>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</si>
  <si>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</si>
  <si>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Программа развития государственной гражданской службы Республики Татарстан и муниципальной службы в Республике Татарстан на 2010-2013 годы</t>
  </si>
  <si>
    <t>000 0705 5229910 000 000</t>
  </si>
  <si>
    <t>КУЛЬТУРА, КИНЕМАТОГРАФИЯ</t>
  </si>
  <si>
    <t>000 0800 0000000 000 000</t>
  </si>
  <si>
    <t>Культура</t>
  </si>
  <si>
    <t>000 0801 0000000 000 000</t>
  </si>
  <si>
    <t>000 0801 5210000 000 000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</si>
  <si>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</si>
  <si>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</si>
  <si>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</si>
  <si>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</si>
  <si>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</si>
  <si>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</si>
  <si>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</si>
  <si>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</si>
  <si>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</si>
  <si>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</si>
  <si>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</si>
  <si>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</si>
  <si>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Центры спортивной подготовки (сборные команды)</t>
  </si>
  <si>
    <t>000 1101 4820000 000 000</t>
  </si>
  <si>
    <t>000 1101 4829900 000 000</t>
  </si>
  <si>
    <t>Исполнение за отчетный период</t>
  </si>
  <si>
    <t>Приложение № 1</t>
  </si>
  <si>
    <t xml:space="preserve">к постановлению Исполнительного комитета </t>
  </si>
  <si>
    <t>города Елабуга Елабужского муниципального района</t>
  </si>
  <si>
    <t>2</t>
  </si>
  <si>
    <t>3</t>
  </si>
  <si>
    <t>4</t>
  </si>
  <si>
    <t>Руководство и управление в сфере установленных функций</t>
  </si>
  <si>
    <t>Резервные фонды местных администраций</t>
  </si>
  <si>
    <t xml:space="preserve">Межбюджетные трансферты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</si>
  <si>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</si>
  <si>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</si>
  <si>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 xml:space="preserve">Отчет об исполнении бюджета муниципального образования город Елабуга </t>
  </si>
  <si>
    <t>Уточненные бюджетные назначения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</si>
  <si>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</si>
  <si>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</si>
  <si>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</si>
  <si>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</si>
  <si>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Источники внутренного финансирования дефицита бюджета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</si>
  <si>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</si>
  <si>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</si>
  <si>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</si>
  <si>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Источники финансирования дефицита бюджета - всего</t>
  </si>
  <si>
    <t>Единица измерения: тыс. руб.</t>
  </si>
  <si>
    <t>НАЦИОНАЛЬНАЯ ЭКОНОМИКА</t>
  </si>
  <si>
    <t>Межбюджетные трансферты</t>
  </si>
  <si>
    <t xml:space="preserve">000 0400 0000000 000 000 </t>
  </si>
  <si>
    <t>000 0503 5210600 000 000</t>
  </si>
  <si>
    <t>Муниципальная программа по безопасности дорожного движения</t>
  </si>
  <si>
    <t>000 0503 7951000 000 000</t>
  </si>
  <si>
    <t>000 0503 7951100 000 000</t>
  </si>
  <si>
    <t>000 1101 5210600 000 000</t>
  </si>
  <si>
    <t xml:space="preserve">Кинематография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</si>
  <si>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</si>
  <si>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000 0802 5210000 000 000</t>
  </si>
  <si>
    <t>000 0802 0000000 000 000</t>
  </si>
  <si>
    <t>Муниципальная программа по благоустройству мест захоронений</t>
  </si>
  <si>
    <t>Поддержка коммунального хозяйства</t>
  </si>
  <si>
    <t>000 0503 5210000 000 000</t>
  </si>
  <si>
    <t>000 1101 5210000 000 000</t>
  </si>
  <si>
    <t>Другие вопросы в области национальной экономики</t>
  </si>
  <si>
    <t xml:space="preserve">000 0412 0000000 000 000 </t>
  </si>
  <si>
    <t>000 0412 5210000 000 000</t>
  </si>
  <si>
    <t>000 0412 5210600 000 000</t>
  </si>
  <si>
    <t>000 202 01001 13 0000 151</t>
  </si>
  <si>
    <t>000 202 01003 13 0000 151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</si>
  <si>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</si>
  <si>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</si>
  <si>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</t>
  </si>
  <si>
    <t>000 202 04012 13 0000 151</t>
  </si>
  <si>
    <t>Прочие межбюджетные трансферты общего характера</t>
  </si>
  <si>
    <t>000 0801 5210700 000 000</t>
  </si>
  <si>
    <t>000 0802 5210700 000 000</t>
  </si>
  <si>
    <t>Программа развития физической культуры и спорта</t>
  </si>
  <si>
    <t>№    от «___»  июля 2015 г.</t>
  </si>
  <si>
    <t xml:space="preserve"> тыс. руб.</t>
  </si>
  <si>
    <t>Наименование раздела</t>
  </si>
  <si>
    <t>Код раздела</t>
  </si>
  <si>
    <t>Сумма расхода</t>
  </si>
  <si>
    <t>Общегосударственные вопросы</t>
  </si>
  <si>
    <t>Итого:</t>
  </si>
  <si>
    <t>01</t>
  </si>
  <si>
    <t>000 0503 0481420 000 000</t>
  </si>
  <si>
    <t>Елабужского муниципального района Республики Татарстан за 9 месяцев 2015г.</t>
  </si>
  <si>
    <t>000 0113 0020400 000 000</t>
  </si>
  <si>
    <t>Обеспечение проведения выборов и референдумов</t>
  </si>
  <si>
    <t>Проведение выборов и референдумов</t>
  </si>
  <si>
    <t>000 0107 0200000 000 000</t>
  </si>
  <si>
    <t>000 0107 0000000 000 000</t>
  </si>
  <si>
    <t>000 0107 0200002 000 000</t>
  </si>
  <si>
    <t>Проведение выборов в представительные органы муниципального образования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</si>
  <si>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</si>
  <si>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Информация об использовании средств резервного фонда муниципального образования город Елабуга за 9 месяцев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</si>
</sst>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[$-F800]dddd\,\ mmmm\ dd\,\ yyyy"/>
    <numFmt numFmtId="168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left" vertical="center" wrapText="1" indent="1"/>
    </xf>
    <xf numFmtId="49" fontId="23" fillId="0" borderId="1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left" vertical="center" wrapText="1" indent="1"/>
    </xf>
    <xf numFmtId="49" fontId="22" fillId="0" borderId="10" xfId="0" applyNumberFormat="1" applyFont="1" applyBorder="1" applyAlignment="1">
      <alignment horizontal="center" vertical="center"/>
    </xf>
    <xf numFmtId="168" fontId="22" fillId="0" borderId="10" xfId="0" applyNumberFormat="1" applyFont="1" applyBorder="1" applyAlignment="1">
      <alignment horizontal="right" vertical="center"/>
    </xf>
    <xf numFmtId="168" fontId="22" fillId="0" borderId="16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Alignment="1">
      <alignment/>
    </xf>
    <xf numFmtId="49" fontId="2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left" vertical="center" wrapText="1" indent="1"/>
    </xf>
    <xf numFmtId="0" fontId="22" fillId="0" borderId="21" xfId="0" applyNumberFormat="1" applyFont="1" applyBorder="1" applyAlignment="1">
      <alignment horizontal="left" vertical="center" wrapText="1" indent="1"/>
    </xf>
    <xf numFmtId="0" fontId="22" fillId="24" borderId="21" xfId="0" applyNumberFormat="1" applyFont="1" applyFill="1" applyBorder="1" applyAlignment="1">
      <alignment horizontal="left" vertical="center" wrapText="1" indent="1"/>
    </xf>
    <xf numFmtId="49" fontId="23" fillId="0" borderId="22" xfId="0" applyNumberFormat="1" applyFont="1" applyBorder="1" applyAlignment="1">
      <alignment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3" fillId="24" borderId="21" xfId="0" applyNumberFormat="1" applyFont="1" applyFill="1" applyBorder="1" applyAlignment="1">
      <alignment horizontal="left" vertical="center" wrapText="1" indent="1"/>
    </xf>
    <xf numFmtId="49" fontId="23" fillId="24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right" vertical="center"/>
    </xf>
    <xf numFmtId="168" fontId="23" fillId="0" borderId="16" xfId="0" applyNumberFormat="1" applyFont="1" applyBorder="1" applyAlignment="1">
      <alignment horizontal="right" vertical="center"/>
    </xf>
    <xf numFmtId="168" fontId="22" fillId="24" borderId="10" xfId="0" applyNumberFormat="1" applyFont="1" applyFill="1" applyBorder="1" applyAlignment="1">
      <alignment horizontal="right" vertical="center"/>
    </xf>
    <xf numFmtId="168" fontId="22" fillId="24" borderId="16" xfId="0" applyNumberFormat="1" applyFont="1" applyFill="1" applyBorder="1" applyAlignment="1">
      <alignment horizontal="right" vertical="center"/>
    </xf>
    <xf numFmtId="168" fontId="23" fillId="24" borderId="10" xfId="0" applyNumberFormat="1" applyFont="1" applyFill="1" applyBorder="1" applyAlignment="1">
      <alignment horizontal="right" vertical="center"/>
    </xf>
    <xf numFmtId="168" fontId="22" fillId="0" borderId="10" xfId="0" applyNumberFormat="1" applyFont="1" applyBorder="1" applyAlignment="1">
      <alignment horizontal="right" vertical="center"/>
    </xf>
    <xf numFmtId="168" fontId="22" fillId="0" borderId="24" xfId="0" applyNumberFormat="1" applyFont="1" applyBorder="1" applyAlignment="1">
      <alignment horizontal="right" vertical="center"/>
    </xf>
    <xf numFmtId="168" fontId="22" fillId="0" borderId="25" xfId="0" applyNumberFormat="1" applyFont="1" applyBorder="1" applyAlignment="1">
      <alignment horizontal="right" vertical="center"/>
    </xf>
    <xf numFmtId="168" fontId="23" fillId="0" borderId="23" xfId="0" applyNumberFormat="1" applyFont="1" applyFill="1" applyBorder="1" applyAlignment="1">
      <alignment horizontal="right" vertical="center"/>
    </xf>
    <xf numFmtId="168" fontId="23" fillId="0" borderId="26" xfId="0" applyNumberFormat="1" applyFont="1" applyFill="1" applyBorder="1" applyAlignment="1">
      <alignment horizontal="right" vertical="center"/>
    </xf>
    <xf numFmtId="168" fontId="23" fillId="24" borderId="16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168" fontId="22" fillId="0" borderId="16" xfId="0" applyNumberFormat="1" applyFont="1" applyBorder="1" applyAlignment="1">
      <alignment horizontal="right" vertical="center"/>
    </xf>
    <xf numFmtId="168" fontId="23" fillId="0" borderId="10" xfId="0" applyNumberFormat="1" applyFont="1" applyFill="1" applyBorder="1" applyAlignment="1">
      <alignment horizontal="right" vertical="center"/>
    </xf>
    <xf numFmtId="168" fontId="22" fillId="0" borderId="16" xfId="0" applyNumberFormat="1" applyFont="1" applyFill="1" applyBorder="1" applyAlignment="1">
      <alignment horizontal="right" vertical="center" wrapText="1"/>
    </xf>
    <xf numFmtId="168" fontId="23" fillId="0" borderId="16" xfId="0" applyNumberFormat="1" applyFont="1" applyFill="1" applyBorder="1" applyAlignment="1">
      <alignment horizontal="right" vertical="center" wrapText="1"/>
    </xf>
    <xf numFmtId="168" fontId="23" fillId="0" borderId="26" xfId="0" applyNumberFormat="1" applyFont="1" applyFill="1" applyBorder="1" applyAlignment="1">
      <alignment horizontal="right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 wrapText="1"/>
    </xf>
    <xf numFmtId="49" fontId="22" fillId="0" borderId="15" xfId="0" applyNumberFormat="1" applyFont="1" applyBorder="1" applyAlignment="1">
      <alignment vertical="center" wrapText="1"/>
    </xf>
    <xf numFmtId="49" fontId="23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168" fontId="23" fillId="0" borderId="32" xfId="0" applyNumberFormat="1" applyFont="1" applyFill="1" applyBorder="1" applyAlignment="1">
      <alignment horizontal="right" vertical="center" wrapText="1"/>
    </xf>
    <xf numFmtId="168" fontId="22" fillId="0" borderId="32" xfId="0" applyNumberFormat="1" applyFont="1" applyFill="1" applyBorder="1" applyAlignment="1">
      <alignment horizontal="right" vertical="center" wrapText="1"/>
    </xf>
    <xf numFmtId="168" fontId="23" fillId="0" borderId="33" xfId="0" applyNumberFormat="1" applyFont="1" applyFill="1" applyBorder="1" applyAlignment="1">
      <alignment horizontal="right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8" fontId="22" fillId="0" borderId="16" xfId="0" applyNumberFormat="1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49" fontId="23" fillId="0" borderId="14" xfId="0" applyNumberFormat="1" applyFont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168" fontId="23" fillId="0" borderId="11" xfId="0" applyNumberFormat="1" applyFont="1" applyFill="1" applyBorder="1" applyAlignment="1">
      <alignment horizontal="right" vertical="center"/>
    </xf>
    <xf numFmtId="168" fontId="23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showGridLines="0" zoomScale="70" zoomScaleNormal="70" zoomScalePageLayoutView="0" workbookViewId="0" topLeftCell="A5">
      <selection activeCell="A7" sqref="A7:D7"/>
    </sheetView>
  </sheetViews>
  <sheetFormatPr defaultColWidth="9.125" defaultRowHeight="12.75"/>
  <cols>
    <col min="1" max="1" width="59.375" style="3" customWidth="1"/>
    <col min="2" max="2" width="33.375" style="3" customWidth="1"/>
    <col min="3" max="4" width="16.50390625" style="8" customWidth="1"/>
    <col min="5" max="16384" width="9.125" style="3" customWidth="1"/>
  </cols>
  <sheetData>
    <row r="1" spans="2:4" s="12" customFormat="1" ht="18" hidden="1">
      <c r="B1" s="12" t="s">
        <v>140</v>
      </c>
      <c r="C1" s="59"/>
      <c r="D1" s="59"/>
    </row>
    <row r="2" spans="2:4" s="12" customFormat="1" ht="18" hidden="1">
      <c r="B2" s="12" t="s">
        <v>141</v>
      </c>
      <c r="C2" s="59"/>
      <c r="D2" s="59"/>
    </row>
    <row r="3" spans="2:4" s="12" customFormat="1" ht="18" hidden="1">
      <c r="B3" s="12" t="s">
        <v>142</v>
      </c>
      <c r="C3" s="59"/>
      <c r="D3" s="59"/>
    </row>
    <row r="4" spans="2:4" s="12" customFormat="1" ht="18" hidden="1">
      <c r="B4" s="12" t="s">
        <v>193</v>
      </c>
      <c r="C4" s="59"/>
      <c r="D4" s="59"/>
    </row>
    <row r="5" spans="3:4" s="12" customFormat="1" ht="18">
      <c r="C5" s="59"/>
      <c r="D5" s="59"/>
    </row>
    <row r="6" spans="1:4" s="12" customFormat="1" ht="18">
      <c r="A6" s="92" t="s">
        <v>151</v>
      </c>
      <c r="B6" s="92"/>
      <c r="C6" s="92"/>
      <c r="D6" s="92"/>
    </row>
    <row r="7" spans="1:4" s="12" customFormat="1" ht="18">
      <c r="A7" s="92" t="s">
        <v>202</v>
      </c>
      <c r="B7" s="92"/>
      <c r="C7" s="92"/>
      <c r="D7" s="92"/>
    </row>
    <row r="9" ht="15">
      <c r="A9" s="11" t="s">
        <v>162</v>
      </c>
    </row>
    <row r="10" spans="1:4" ht="17.25">
      <c r="A10" s="91" t="s">
        <v>5</v>
      </c>
      <c r="B10" s="91"/>
      <c r="C10" s="91"/>
      <c r="D10" s="91"/>
    </row>
    <row r="11" spans="1:4" ht="18" thickBot="1">
      <c r="A11" s="13"/>
      <c r="B11" s="13"/>
      <c r="C11" s="60"/>
      <c r="D11" s="60"/>
    </row>
    <row r="12" spans="1:4" s="14" customFormat="1" ht="51.75" customHeight="1" thickBot="1">
      <c r="A12" s="24" t="s">
        <v>0</v>
      </c>
      <c r="B12" s="19" t="s">
        <v>6</v>
      </c>
      <c r="C12" s="19" t="s">
        <v>152</v>
      </c>
      <c r="D12" s="20" t="s">
        <v>139</v>
      </c>
    </row>
    <row r="13" spans="1:4" s="14" customFormat="1" ht="17.25" thickBot="1">
      <c r="A13" s="25">
        <v>1</v>
      </c>
      <c r="B13" s="21" t="s">
        <v>143</v>
      </c>
      <c r="C13" s="21" t="s">
        <v>144</v>
      </c>
      <c r="D13" s="22" t="s">
        <v>145</v>
      </c>
    </row>
    <row r="14" spans="1:4" s="17" customFormat="1" ht="26.25" customHeight="1">
      <c r="A14" s="26" t="s">
        <v>19</v>
      </c>
      <c r="B14" s="27" t="s">
        <v>20</v>
      </c>
      <c r="C14" s="62">
        <f>C15+C17+C19+C23+C24+C26+C27+C28+C32</f>
        <v>212261.6</v>
      </c>
      <c r="D14" s="49">
        <f>D15+D17+D19+D23+D24+D27+D28+D32</f>
        <v>161143.8</v>
      </c>
    </row>
    <row r="15" spans="1:4" s="14" customFormat="1" ht="16.5">
      <c r="A15" s="28" t="s">
        <v>21</v>
      </c>
      <c r="B15" s="29" t="s">
        <v>22</v>
      </c>
      <c r="C15" s="30">
        <f>C16</f>
        <v>128840</v>
      </c>
      <c r="D15" s="31">
        <f>D16</f>
        <v>92107.4</v>
      </c>
    </row>
    <row r="16" spans="1:4" s="14" customFormat="1" ht="16.5">
      <c r="A16" s="28" t="s">
        <v>23</v>
      </c>
      <c r="B16" s="29" t="s">
        <v>24</v>
      </c>
      <c r="C16" s="30">
        <v>128840</v>
      </c>
      <c r="D16" s="31">
        <v>92107.4</v>
      </c>
    </row>
    <row r="17" spans="1:4" s="14" customFormat="1" ht="16.5">
      <c r="A17" s="28" t="s">
        <v>25</v>
      </c>
      <c r="B17" s="29" t="s">
        <v>26</v>
      </c>
      <c r="C17" s="30">
        <f>C18</f>
        <v>70</v>
      </c>
      <c r="D17" s="31">
        <f>D18</f>
        <v>181.7</v>
      </c>
    </row>
    <row r="18" spans="1:4" s="14" customFormat="1" ht="16.5">
      <c r="A18" s="28" t="s">
        <v>27</v>
      </c>
      <c r="B18" s="29" t="s">
        <v>28</v>
      </c>
      <c r="C18" s="30">
        <v>70</v>
      </c>
      <c r="D18" s="31">
        <v>181.7</v>
      </c>
    </row>
    <row r="19" spans="1:4" s="14" customFormat="1" ht="16.5">
      <c r="A19" s="28" t="s">
        <v>29</v>
      </c>
      <c r="B19" s="29" t="s">
        <v>30</v>
      </c>
      <c r="C19" s="30">
        <f>C20+C21+C22</f>
        <v>72894</v>
      </c>
      <c r="D19" s="31">
        <f>D20+D21+D22</f>
        <v>57344.6</v>
      </c>
    </row>
    <row r="20" spans="1:4" s="14" customFormat="1" ht="16.5">
      <c r="A20" s="28" t="s">
        <v>31</v>
      </c>
      <c r="B20" s="29" t="s">
        <v>32</v>
      </c>
      <c r="C20" s="30">
        <v>11898</v>
      </c>
      <c r="D20" s="31">
        <v>8508.3</v>
      </c>
    </row>
    <row r="21" spans="1:4" s="14" customFormat="1" ht="16.5">
      <c r="A21" s="28" t="s">
        <v>33</v>
      </c>
      <c r="B21" s="29" t="s">
        <v>34</v>
      </c>
      <c r="C21" s="30">
        <v>84</v>
      </c>
      <c r="D21" s="31">
        <v>61.3</v>
      </c>
    </row>
    <row r="22" spans="1:4" s="14" customFormat="1" ht="16.5">
      <c r="A22" s="28" t="s">
        <v>35</v>
      </c>
      <c r="B22" s="29" t="s">
        <v>36</v>
      </c>
      <c r="C22" s="30">
        <v>60912</v>
      </c>
      <c r="D22" s="90">
        <v>48775</v>
      </c>
    </row>
    <row r="23" spans="1:4" s="14" customFormat="1" ht="50.25">
      <c r="A23" s="28" t="s">
        <v>37</v>
      </c>
      <c r="B23" s="29" t="s">
        <v>38</v>
      </c>
      <c r="C23" s="30">
        <v>150</v>
      </c>
      <c r="D23" s="90">
        <v>14.6</v>
      </c>
    </row>
    <row r="24" spans="1:4" s="14" customFormat="1" ht="50.25">
      <c r="A24" s="28" t="s">
        <v>39</v>
      </c>
      <c r="B24" s="29" t="s">
        <v>40</v>
      </c>
      <c r="C24" s="30">
        <f>C25</f>
        <v>5067.6</v>
      </c>
      <c r="D24" s="31">
        <f>D25+D26</f>
        <v>7326.3</v>
      </c>
    </row>
    <row r="25" spans="1:4" s="14" customFormat="1" ht="117">
      <c r="A25" s="28" t="s">
        <v>149</v>
      </c>
      <c r="B25" s="29" t="s">
        <v>150</v>
      </c>
      <c r="C25" s="30">
        <v>5067.6</v>
      </c>
      <c r="D25" s="31">
        <v>7326.3</v>
      </c>
    </row>
    <row r="26" spans="1:4" s="14" customFormat="1" ht="33" hidden="1">
      <c r="A26" s="28" t="s">
        <v>41</v>
      </c>
      <c r="B26" s="29" t="s">
        <v>42</v>
      </c>
      <c r="C26" s="30">
        <v>0</v>
      </c>
      <c r="D26" s="31">
        <v>0</v>
      </c>
    </row>
    <row r="27" spans="1:4" s="14" customFormat="1" ht="33">
      <c r="A27" s="28" t="s">
        <v>43</v>
      </c>
      <c r="B27" s="29" t="s">
        <v>44</v>
      </c>
      <c r="C27" s="30">
        <v>5000</v>
      </c>
      <c r="D27" s="31">
        <v>2776.7</v>
      </c>
    </row>
    <row r="28" spans="1:4" s="14" customFormat="1" ht="24.75" customHeight="1">
      <c r="A28" s="28" t="s">
        <v>45</v>
      </c>
      <c r="B28" s="29" t="s">
        <v>46</v>
      </c>
      <c r="C28" s="30">
        <v>240</v>
      </c>
      <c r="D28" s="31">
        <v>1392.5</v>
      </c>
    </row>
    <row r="29" spans="1:4" s="14" customFormat="1" ht="66.75" hidden="1">
      <c r="A29" s="28" t="s">
        <v>47</v>
      </c>
      <c r="B29" s="29" t="s">
        <v>48</v>
      </c>
      <c r="C29" s="30">
        <v>0</v>
      </c>
      <c r="D29" s="31">
        <v>20000</v>
      </c>
    </row>
    <row r="30" spans="1:4" s="14" customFormat="1" ht="50.25" hidden="1">
      <c r="A30" s="28" t="s">
        <v>49</v>
      </c>
      <c r="B30" s="29" t="s">
        <v>50</v>
      </c>
      <c r="C30" s="30">
        <v>250000</v>
      </c>
      <c r="D30" s="31">
        <v>580200</v>
      </c>
    </row>
    <row r="31" spans="1:4" s="14" customFormat="1" ht="33" hidden="1">
      <c r="A31" s="28" t="s">
        <v>51</v>
      </c>
      <c r="B31" s="29" t="s">
        <v>52</v>
      </c>
      <c r="C31" s="30">
        <v>0</v>
      </c>
      <c r="D31" s="31">
        <v>60671.73</v>
      </c>
    </row>
    <row r="32" spans="1:4" s="14" customFormat="1" ht="16.5" hidden="1">
      <c r="A32" s="28" t="s">
        <v>53</v>
      </c>
      <c r="B32" s="29" t="s">
        <v>54</v>
      </c>
      <c r="C32" s="30">
        <v>0</v>
      </c>
      <c r="D32" s="31"/>
    </row>
    <row r="33" spans="1:4" s="17" customFormat="1" ht="24.75" customHeight="1">
      <c r="A33" s="26" t="s">
        <v>55</v>
      </c>
      <c r="B33" s="27" t="s">
        <v>56</v>
      </c>
      <c r="C33" s="48">
        <f>C34</f>
        <v>29130.7</v>
      </c>
      <c r="D33" s="49">
        <f>D34</f>
        <v>23889</v>
      </c>
    </row>
    <row r="34" spans="1:4" s="14" customFormat="1" ht="50.25">
      <c r="A34" s="28" t="s">
        <v>57</v>
      </c>
      <c r="B34" s="29" t="s">
        <v>58</v>
      </c>
      <c r="C34" s="30">
        <f>C35+C40</f>
        <v>29130.7</v>
      </c>
      <c r="D34" s="31">
        <f>D35+D40</f>
        <v>23889</v>
      </c>
    </row>
    <row r="35" spans="1:4" s="14" customFormat="1" ht="33">
      <c r="A35" s="28" t="s">
        <v>59</v>
      </c>
      <c r="B35" s="29" t="s">
        <v>60</v>
      </c>
      <c r="C35" s="30">
        <f>C36+C38</f>
        <v>21894.5</v>
      </c>
      <c r="D35" s="31">
        <f>D36+D38</f>
        <v>16697.7</v>
      </c>
    </row>
    <row r="36" spans="1:4" s="14" customFormat="1" ht="33">
      <c r="A36" s="28" t="s">
        <v>61</v>
      </c>
      <c r="B36" s="29" t="s">
        <v>62</v>
      </c>
      <c r="C36" s="30">
        <f>C37</f>
        <v>15240.6</v>
      </c>
      <c r="D36" s="31">
        <v>11707.9</v>
      </c>
    </row>
    <row r="37" spans="1:4" s="14" customFormat="1" ht="33">
      <c r="A37" s="28" t="s">
        <v>186</v>
      </c>
      <c r="B37" s="29" t="s">
        <v>183</v>
      </c>
      <c r="C37" s="30">
        <v>15240.6</v>
      </c>
      <c r="D37" s="31">
        <v>11707.9</v>
      </c>
    </row>
    <row r="38" spans="1:4" s="14" customFormat="1" ht="33">
      <c r="A38" s="28" t="s">
        <v>63</v>
      </c>
      <c r="B38" s="29" t="s">
        <v>64</v>
      </c>
      <c r="C38" s="30">
        <f>C39</f>
        <v>6653.9</v>
      </c>
      <c r="D38" s="31">
        <f>D39</f>
        <v>4989.8</v>
      </c>
    </row>
    <row r="39" spans="1:4" s="14" customFormat="1" ht="42" customHeight="1">
      <c r="A39" s="28" t="s">
        <v>185</v>
      </c>
      <c r="B39" s="29" t="s">
        <v>184</v>
      </c>
      <c r="C39" s="30">
        <v>6653.9</v>
      </c>
      <c r="D39" s="31">
        <v>4989.8</v>
      </c>
    </row>
    <row r="40" spans="1:4" s="14" customFormat="1" ht="16.5">
      <c r="A40" s="28" t="s">
        <v>65</v>
      </c>
      <c r="B40" s="29" t="s">
        <v>66</v>
      </c>
      <c r="C40" s="30">
        <f>C41</f>
        <v>7236.2</v>
      </c>
      <c r="D40" s="31">
        <f>D41</f>
        <v>7191.3</v>
      </c>
    </row>
    <row r="41" spans="1:4" s="14" customFormat="1" ht="66.75">
      <c r="A41" s="28" t="s">
        <v>67</v>
      </c>
      <c r="B41" s="29" t="s">
        <v>68</v>
      </c>
      <c r="C41" s="30">
        <f>C42</f>
        <v>7236.2</v>
      </c>
      <c r="D41" s="31">
        <f>D42</f>
        <v>7191.3</v>
      </c>
    </row>
    <row r="42" spans="1:4" s="14" customFormat="1" ht="67.5" thickBot="1">
      <c r="A42" s="28" t="s">
        <v>187</v>
      </c>
      <c r="B42" s="29" t="s">
        <v>188</v>
      </c>
      <c r="C42" s="30">
        <v>7236.2</v>
      </c>
      <c r="D42" s="31">
        <v>7191.3</v>
      </c>
    </row>
    <row r="43" spans="1:4" s="17" customFormat="1" ht="27" customHeight="1" thickBot="1">
      <c r="A43" s="95" t="s">
        <v>1</v>
      </c>
      <c r="B43" s="96" t="s">
        <v>3</v>
      </c>
      <c r="C43" s="97">
        <f>C14+C33</f>
        <v>241392.30000000002</v>
      </c>
      <c r="D43" s="98">
        <f>D14+D33</f>
        <v>185032.8</v>
      </c>
    </row>
    <row r="55" ht="15">
      <c r="D55" s="9"/>
    </row>
  </sheetData>
  <sheetProtection/>
  <mergeCells count="3">
    <mergeCell ref="A10:D10"/>
    <mergeCell ref="A6:D6"/>
    <mergeCell ref="A7:D7"/>
  </mergeCells>
  <printOptions horizontalCentered="1"/>
  <pageMargins left="0.7874015748031497" right="0.1968503937007874" top="0.5905511811023623" bottom="0.3937007874015748" header="0.5905511811023623" footer="0.1968503937007874"/>
  <pageSetup fitToHeight="1" fitToWidth="1"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showGridLines="0" zoomScale="70" zoomScaleNormal="70" zoomScaleSheetLayoutView="50" zoomScalePageLayoutView="0" workbookViewId="0" topLeftCell="A7">
      <selection activeCell="C73" sqref="C73:D76"/>
    </sheetView>
  </sheetViews>
  <sheetFormatPr defaultColWidth="9.125" defaultRowHeight="12.75"/>
  <cols>
    <col min="1" max="1" width="44.625" style="8" customWidth="1"/>
    <col min="2" max="2" width="32.875" style="8" customWidth="1"/>
    <col min="3" max="4" width="17.625" style="8" customWidth="1"/>
    <col min="5" max="5" width="9.125" style="3" customWidth="1"/>
    <col min="6" max="16384" width="9.125" style="3" customWidth="1"/>
  </cols>
  <sheetData>
    <row r="1" spans="1:4" s="10" customFormat="1" ht="33" customHeight="1">
      <c r="A1" s="93" t="s">
        <v>4</v>
      </c>
      <c r="B1" s="93"/>
      <c r="C1" s="93"/>
      <c r="D1" s="93"/>
    </row>
    <row r="2" spans="1:4" s="1" customFormat="1" ht="15.75" thickBot="1">
      <c r="A2" s="2"/>
      <c r="B2" s="2"/>
      <c r="C2" s="2"/>
      <c r="D2" s="2"/>
    </row>
    <row r="3" spans="1:4" s="14" customFormat="1" ht="50.25">
      <c r="A3" s="32" t="s">
        <v>0</v>
      </c>
      <c r="B3" s="33" t="s">
        <v>7</v>
      </c>
      <c r="C3" s="33" t="s">
        <v>152</v>
      </c>
      <c r="D3" s="34" t="s">
        <v>139</v>
      </c>
    </row>
    <row r="4" spans="1:4" s="14" customFormat="1" ht="13.5" customHeight="1">
      <c r="A4" s="39">
        <v>1</v>
      </c>
      <c r="B4" s="38" t="s">
        <v>143</v>
      </c>
      <c r="C4" s="38" t="s">
        <v>144</v>
      </c>
      <c r="D4" s="40" t="s">
        <v>145</v>
      </c>
    </row>
    <row r="5" spans="1:4" s="17" customFormat="1" ht="33">
      <c r="A5" s="41" t="s">
        <v>10</v>
      </c>
      <c r="B5" s="23" t="s">
        <v>11</v>
      </c>
      <c r="C5" s="48">
        <f>C6+C9+C12+C15+C18+C26</f>
        <v>7187.700000000001</v>
      </c>
      <c r="D5" s="49">
        <f>D6+D9+D12+D15+D18+D26</f>
        <v>4958.8</v>
      </c>
    </row>
    <row r="6" spans="1:4" s="14" customFormat="1" ht="84">
      <c r="A6" s="42" t="s">
        <v>12</v>
      </c>
      <c r="B6" s="15" t="s">
        <v>13</v>
      </c>
      <c r="C6" s="30">
        <f>C7</f>
        <v>23.6</v>
      </c>
      <c r="D6" s="31">
        <f>D7</f>
        <v>0</v>
      </c>
    </row>
    <row r="7" spans="1:4" s="14" customFormat="1" ht="33">
      <c r="A7" s="42" t="s">
        <v>146</v>
      </c>
      <c r="B7" s="15" t="s">
        <v>14</v>
      </c>
      <c r="C7" s="30">
        <f>C8</f>
        <v>23.6</v>
      </c>
      <c r="D7" s="31">
        <f>D8</f>
        <v>0</v>
      </c>
    </row>
    <row r="8" spans="1:4" s="14" customFormat="1" ht="16.5">
      <c r="A8" s="42" t="s">
        <v>15</v>
      </c>
      <c r="B8" s="15" t="s">
        <v>16</v>
      </c>
      <c r="C8" s="30">
        <v>23.6</v>
      </c>
      <c r="D8" s="31">
        <v>0</v>
      </c>
    </row>
    <row r="9" spans="1:4" s="14" customFormat="1" ht="100.5">
      <c r="A9" s="42" t="s">
        <v>69</v>
      </c>
      <c r="B9" s="15" t="s">
        <v>70</v>
      </c>
      <c r="C9" s="30">
        <f>C10</f>
        <v>4535.2</v>
      </c>
      <c r="D9" s="31">
        <f>D10</f>
        <v>3433.3</v>
      </c>
    </row>
    <row r="10" spans="1:4" s="14" customFormat="1" ht="33">
      <c r="A10" s="42" t="s">
        <v>146</v>
      </c>
      <c r="B10" s="15" t="s">
        <v>71</v>
      </c>
      <c r="C10" s="30">
        <f>C11</f>
        <v>4535.2</v>
      </c>
      <c r="D10" s="31">
        <f>D11</f>
        <v>3433.3</v>
      </c>
    </row>
    <row r="11" spans="1:4" s="14" customFormat="1" ht="16.5">
      <c r="A11" s="42" t="s">
        <v>15</v>
      </c>
      <c r="B11" s="15" t="s">
        <v>72</v>
      </c>
      <c r="C11" s="30">
        <v>4535.2</v>
      </c>
      <c r="D11" s="31">
        <v>3433.3</v>
      </c>
    </row>
    <row r="12" spans="1:4" s="14" customFormat="1" ht="33">
      <c r="A12" s="42" t="s">
        <v>204</v>
      </c>
      <c r="B12" s="15" t="s">
        <v>207</v>
      </c>
      <c r="C12" s="30">
        <f>C13</f>
        <v>1130.8</v>
      </c>
      <c r="D12" s="31">
        <f>D13</f>
        <v>1130.8</v>
      </c>
    </row>
    <row r="13" spans="1:4" s="14" customFormat="1" ht="16.5">
      <c r="A13" s="42" t="s">
        <v>205</v>
      </c>
      <c r="B13" s="15" t="s">
        <v>206</v>
      </c>
      <c r="C13" s="30">
        <f>C14</f>
        <v>1130.8</v>
      </c>
      <c r="D13" s="31">
        <f>D14</f>
        <v>1130.8</v>
      </c>
    </row>
    <row r="14" spans="1:4" s="14" customFormat="1" ht="50.25">
      <c r="A14" s="42" t="s">
        <v>209</v>
      </c>
      <c r="B14" s="15" t="s">
        <v>208</v>
      </c>
      <c r="C14" s="30">
        <v>1130.8</v>
      </c>
      <c r="D14" s="31">
        <v>1130.8</v>
      </c>
    </row>
    <row r="15" spans="1:4" s="14" customFormat="1" ht="16.5">
      <c r="A15" s="42" t="s">
        <v>73</v>
      </c>
      <c r="B15" s="15" t="s">
        <v>74</v>
      </c>
      <c r="C15" s="30">
        <f>C16</f>
        <v>948</v>
      </c>
      <c r="D15" s="31">
        <f>D16</f>
        <v>0</v>
      </c>
    </row>
    <row r="16" spans="1:4" s="14" customFormat="1" ht="16.5">
      <c r="A16" s="42" t="s">
        <v>73</v>
      </c>
      <c r="B16" s="15" t="s">
        <v>75</v>
      </c>
      <c r="C16" s="30">
        <f>C17</f>
        <v>948</v>
      </c>
      <c r="D16" s="31">
        <f>D17</f>
        <v>0</v>
      </c>
    </row>
    <row r="17" spans="1:4" s="14" customFormat="1" ht="33">
      <c r="A17" s="42" t="s">
        <v>147</v>
      </c>
      <c r="B17" s="15" t="s">
        <v>76</v>
      </c>
      <c r="C17" s="30">
        <v>948</v>
      </c>
      <c r="D17" s="31">
        <v>0</v>
      </c>
    </row>
    <row r="18" spans="1:4" s="14" customFormat="1" ht="33">
      <c r="A18" s="42" t="s">
        <v>77</v>
      </c>
      <c r="B18" s="15" t="s">
        <v>78</v>
      </c>
      <c r="C18" s="30">
        <f>C19+C22+C24</f>
        <v>550.1</v>
      </c>
      <c r="D18" s="31">
        <f>D19+D22+D24</f>
        <v>394.70000000000005</v>
      </c>
    </row>
    <row r="19" spans="1:4" s="14" customFormat="1" ht="33">
      <c r="A19" s="42" t="s">
        <v>146</v>
      </c>
      <c r="B19" s="15" t="s">
        <v>79</v>
      </c>
      <c r="C19" s="30">
        <f>C21+C20</f>
        <v>142.6</v>
      </c>
      <c r="D19" s="31">
        <f>D21+D20</f>
        <v>32.1</v>
      </c>
    </row>
    <row r="20" spans="1:4" s="14" customFormat="1" ht="16.5">
      <c r="A20" s="42" t="s">
        <v>15</v>
      </c>
      <c r="B20" s="15" t="s">
        <v>203</v>
      </c>
      <c r="C20" s="30">
        <v>80.8</v>
      </c>
      <c r="D20" s="31">
        <v>0</v>
      </c>
    </row>
    <row r="21" spans="1:4" s="14" customFormat="1" ht="33">
      <c r="A21" s="42" t="s">
        <v>80</v>
      </c>
      <c r="B21" s="15" t="s">
        <v>81</v>
      </c>
      <c r="C21" s="30">
        <f>59.8+2</f>
        <v>61.8</v>
      </c>
      <c r="D21" s="31">
        <v>32.1</v>
      </c>
    </row>
    <row r="22" spans="1:4" s="14" customFormat="1" ht="50.25">
      <c r="A22" s="42" t="s">
        <v>82</v>
      </c>
      <c r="B22" s="15" t="s">
        <v>83</v>
      </c>
      <c r="C22" s="30">
        <f>C23</f>
        <v>388.5</v>
      </c>
      <c r="D22" s="31">
        <f>D23</f>
        <v>343.6</v>
      </c>
    </row>
    <row r="23" spans="1:4" s="14" customFormat="1" ht="33">
      <c r="A23" s="42" t="s">
        <v>84</v>
      </c>
      <c r="B23" s="15" t="s">
        <v>85</v>
      </c>
      <c r="C23" s="30">
        <v>388.5</v>
      </c>
      <c r="D23" s="31">
        <v>343.6</v>
      </c>
    </row>
    <row r="24" spans="1:4" s="14" customFormat="1" ht="16.5">
      <c r="A24" s="42" t="s">
        <v>148</v>
      </c>
      <c r="B24" s="15" t="s">
        <v>86</v>
      </c>
      <c r="C24" s="30">
        <f>C25</f>
        <v>19</v>
      </c>
      <c r="D24" s="31">
        <f>D25</f>
        <v>19</v>
      </c>
    </row>
    <row r="25" spans="1:4" s="14" customFormat="1" ht="117">
      <c r="A25" s="42" t="s">
        <v>87</v>
      </c>
      <c r="B25" s="15" t="s">
        <v>88</v>
      </c>
      <c r="C25" s="30">
        <v>19</v>
      </c>
      <c r="D25" s="31">
        <v>19</v>
      </c>
    </row>
    <row r="26" spans="1:4" s="37" customFormat="1" ht="16.5" hidden="1">
      <c r="A26" s="46" t="s">
        <v>163</v>
      </c>
      <c r="B26" s="47" t="s">
        <v>165</v>
      </c>
      <c r="C26" s="52">
        <f>C29</f>
        <v>0</v>
      </c>
      <c r="D26" s="58">
        <f>D29</f>
        <v>0</v>
      </c>
    </row>
    <row r="27" spans="1:4" s="37" customFormat="1" ht="33" hidden="1">
      <c r="A27" s="41" t="s">
        <v>179</v>
      </c>
      <c r="B27" s="47" t="s">
        <v>180</v>
      </c>
      <c r="C27" s="52">
        <f>C28</f>
        <v>0</v>
      </c>
      <c r="D27" s="58">
        <f>D28</f>
        <v>0</v>
      </c>
    </row>
    <row r="28" spans="1:4" s="37" customFormat="1" ht="16.5" hidden="1">
      <c r="A28" s="42" t="s">
        <v>148</v>
      </c>
      <c r="B28" s="15" t="s">
        <v>181</v>
      </c>
      <c r="C28" s="50">
        <f>C29</f>
        <v>0</v>
      </c>
      <c r="D28" s="51">
        <f>D29</f>
        <v>0</v>
      </c>
    </row>
    <row r="29" spans="1:4" s="37" customFormat="1" ht="117" hidden="1">
      <c r="A29" s="42" t="s">
        <v>87</v>
      </c>
      <c r="B29" s="15" t="s">
        <v>182</v>
      </c>
      <c r="C29" s="50"/>
      <c r="D29" s="51"/>
    </row>
    <row r="30" spans="1:4" s="17" customFormat="1" ht="33">
      <c r="A30" s="41" t="s">
        <v>89</v>
      </c>
      <c r="B30" s="23" t="s">
        <v>90</v>
      </c>
      <c r="C30" s="48">
        <f>C31+C34+C37+C48</f>
        <v>108454.29999999999</v>
      </c>
      <c r="D30" s="49">
        <f>D31+D34+D37+D48</f>
        <v>81842.9</v>
      </c>
    </row>
    <row r="31" spans="1:4" s="14" customFormat="1" ht="16.5">
      <c r="A31" s="41" t="s">
        <v>91</v>
      </c>
      <c r="B31" s="23" t="s">
        <v>92</v>
      </c>
      <c r="C31" s="48">
        <f>C32</f>
        <v>32120</v>
      </c>
      <c r="D31" s="49">
        <f>D32</f>
        <v>32120</v>
      </c>
    </row>
    <row r="32" spans="1:4" s="14" customFormat="1" ht="16.5">
      <c r="A32" s="42" t="s">
        <v>148</v>
      </c>
      <c r="B32" s="15" t="s">
        <v>93</v>
      </c>
      <c r="C32" s="30">
        <f>C33</f>
        <v>32120</v>
      </c>
      <c r="D32" s="31">
        <f>D33</f>
        <v>32120</v>
      </c>
    </row>
    <row r="33" spans="1:4" s="14" customFormat="1" ht="168">
      <c r="A33" s="42" t="s">
        <v>172</v>
      </c>
      <c r="B33" s="15" t="s">
        <v>94</v>
      </c>
      <c r="C33" s="30">
        <v>32120</v>
      </c>
      <c r="D33" s="31">
        <v>32120</v>
      </c>
    </row>
    <row r="34" spans="1:4" s="14" customFormat="1" ht="16.5">
      <c r="A34" s="41" t="s">
        <v>95</v>
      </c>
      <c r="B34" s="23" t="s">
        <v>96</v>
      </c>
      <c r="C34" s="48">
        <f>C35</f>
        <v>330</v>
      </c>
      <c r="D34" s="49">
        <f>D35</f>
        <v>0</v>
      </c>
    </row>
    <row r="35" spans="1:4" s="14" customFormat="1" ht="16.5">
      <c r="A35" s="43" t="s">
        <v>176</v>
      </c>
      <c r="B35" s="15" t="s">
        <v>97</v>
      </c>
      <c r="C35" s="30">
        <f>C36</f>
        <v>330</v>
      </c>
      <c r="D35" s="31">
        <f>D36</f>
        <v>0</v>
      </c>
    </row>
    <row r="36" spans="1:4" s="14" customFormat="1" ht="33">
      <c r="A36" s="43" t="s">
        <v>98</v>
      </c>
      <c r="B36" s="15" t="s">
        <v>99</v>
      </c>
      <c r="C36" s="30">
        <v>330</v>
      </c>
      <c r="D36" s="31">
        <v>0</v>
      </c>
    </row>
    <row r="37" spans="1:4" s="37" customFormat="1" ht="16.5">
      <c r="A37" s="46" t="s">
        <v>100</v>
      </c>
      <c r="B37" s="47" t="s">
        <v>101</v>
      </c>
      <c r="C37" s="52">
        <f>C38+C41+C39+C46+C47</f>
        <v>76004.29999999999</v>
      </c>
      <c r="D37" s="49">
        <f>D38+D41+D39+D46+D47</f>
        <v>49722.899999999994</v>
      </c>
    </row>
    <row r="38" spans="1:4" s="37" customFormat="1" ht="66.75">
      <c r="A38" s="43" t="s">
        <v>210</v>
      </c>
      <c r="B38" s="36" t="s">
        <v>201</v>
      </c>
      <c r="C38" s="50">
        <v>625</v>
      </c>
      <c r="D38" s="31">
        <v>62.5</v>
      </c>
    </row>
    <row r="39" spans="1:4" s="37" customFormat="1" ht="16.5">
      <c r="A39" s="42" t="s">
        <v>148</v>
      </c>
      <c r="B39" s="15" t="s">
        <v>177</v>
      </c>
      <c r="C39" s="50">
        <f>C40</f>
        <v>5000</v>
      </c>
      <c r="D39" s="51">
        <f>D40</f>
        <v>5000</v>
      </c>
    </row>
    <row r="40" spans="1:4" s="37" customFormat="1" ht="117">
      <c r="A40" s="42" t="s">
        <v>87</v>
      </c>
      <c r="B40" s="15" t="s">
        <v>166</v>
      </c>
      <c r="C40" s="50">
        <v>5000</v>
      </c>
      <c r="D40" s="51">
        <v>5000</v>
      </c>
    </row>
    <row r="41" spans="1:4" s="37" customFormat="1" ht="16.5">
      <c r="A41" s="43" t="s">
        <v>100</v>
      </c>
      <c r="B41" s="36" t="s">
        <v>102</v>
      </c>
      <c r="C41" s="50">
        <f>C42+C43+C44+C45</f>
        <v>65650.9</v>
      </c>
      <c r="D41" s="31">
        <f>D42+D43+D44+D45</f>
        <v>43983.899999999994</v>
      </c>
    </row>
    <row r="42" spans="1:4" s="14" customFormat="1" ht="22.5" customHeight="1">
      <c r="A42" s="42" t="s">
        <v>153</v>
      </c>
      <c r="B42" s="15" t="s">
        <v>103</v>
      </c>
      <c r="C42" s="30">
        <v>20591.1</v>
      </c>
      <c r="D42" s="31">
        <v>14184.4</v>
      </c>
    </row>
    <row r="43" spans="1:4" s="14" customFormat="1" ht="84">
      <c r="A43" s="42" t="s">
        <v>154</v>
      </c>
      <c r="B43" s="15" t="s">
        <v>104</v>
      </c>
      <c r="C43" s="30">
        <v>21491.7</v>
      </c>
      <c r="D43" s="31">
        <v>13527.2</v>
      </c>
    </row>
    <row r="44" spans="1:4" s="14" customFormat="1" ht="16.5">
      <c r="A44" s="42" t="s">
        <v>155</v>
      </c>
      <c r="B44" s="15" t="s">
        <v>105</v>
      </c>
      <c r="C44" s="30">
        <v>8248.1</v>
      </c>
      <c r="D44" s="31">
        <v>6000.5</v>
      </c>
    </row>
    <row r="45" spans="1:4" s="14" customFormat="1" ht="50.25">
      <c r="A45" s="42" t="s">
        <v>156</v>
      </c>
      <c r="B45" s="15" t="s">
        <v>106</v>
      </c>
      <c r="C45" s="30">
        <v>15320</v>
      </c>
      <c r="D45" s="31">
        <v>10271.8</v>
      </c>
    </row>
    <row r="46" spans="1:4" s="14" customFormat="1" ht="33">
      <c r="A46" s="42" t="s">
        <v>175</v>
      </c>
      <c r="B46" s="15" t="s">
        <v>168</v>
      </c>
      <c r="C46" s="30">
        <v>3228.4</v>
      </c>
      <c r="D46" s="31">
        <v>676.5</v>
      </c>
    </row>
    <row r="47" spans="1:4" s="14" customFormat="1" ht="33">
      <c r="A47" s="42" t="s">
        <v>167</v>
      </c>
      <c r="B47" s="15" t="s">
        <v>169</v>
      </c>
      <c r="C47" s="30">
        <v>1500</v>
      </c>
      <c r="D47" s="31">
        <v>0</v>
      </c>
    </row>
    <row r="48" spans="1:4" s="14" customFormat="1" ht="33" hidden="1">
      <c r="A48" s="42" t="s">
        <v>107</v>
      </c>
      <c r="B48" s="15" t="s">
        <v>108</v>
      </c>
      <c r="C48" s="30">
        <f>C49</f>
        <v>0</v>
      </c>
      <c r="D48" s="31">
        <f>D49</f>
        <v>0</v>
      </c>
    </row>
    <row r="49" spans="1:4" s="14" customFormat="1" ht="33" hidden="1">
      <c r="A49" s="42" t="s">
        <v>109</v>
      </c>
      <c r="B49" s="15" t="s">
        <v>110</v>
      </c>
      <c r="C49" s="30">
        <f>C50</f>
        <v>0</v>
      </c>
      <c r="D49" s="31">
        <f>D50</f>
        <v>0</v>
      </c>
    </row>
    <row r="50" spans="1:4" s="14" customFormat="1" ht="66.75" hidden="1">
      <c r="A50" s="42" t="s">
        <v>111</v>
      </c>
      <c r="B50" s="15" t="s">
        <v>112</v>
      </c>
      <c r="C50" s="30"/>
      <c r="D50" s="31"/>
    </row>
    <row r="51" spans="1:4" s="17" customFormat="1" ht="16.5" hidden="1">
      <c r="A51" s="41" t="s">
        <v>113</v>
      </c>
      <c r="B51" s="23" t="s">
        <v>114</v>
      </c>
      <c r="C51" s="48">
        <f>C52</f>
        <v>0</v>
      </c>
      <c r="D51" s="49">
        <f>D52</f>
        <v>0</v>
      </c>
    </row>
    <row r="52" spans="1:4" s="14" customFormat="1" ht="50.25" hidden="1">
      <c r="A52" s="42" t="s">
        <v>115</v>
      </c>
      <c r="B52" s="15" t="s">
        <v>116</v>
      </c>
      <c r="C52" s="30">
        <f>C53</f>
        <v>0</v>
      </c>
      <c r="D52" s="31">
        <f>D53</f>
        <v>0</v>
      </c>
    </row>
    <row r="53" spans="1:4" s="14" customFormat="1" ht="84" hidden="1">
      <c r="A53" s="42" t="s">
        <v>117</v>
      </c>
      <c r="B53" s="15" t="s">
        <v>118</v>
      </c>
      <c r="C53" s="30"/>
      <c r="D53" s="31"/>
    </row>
    <row r="54" spans="1:4" s="17" customFormat="1" ht="34.5" customHeight="1">
      <c r="A54" s="41" t="s">
        <v>119</v>
      </c>
      <c r="B54" s="23" t="s">
        <v>120</v>
      </c>
      <c r="C54" s="48">
        <f>C55+C58</f>
        <v>63115.6</v>
      </c>
      <c r="D54" s="49">
        <f>D55+D58</f>
        <v>43115.6</v>
      </c>
    </row>
    <row r="55" spans="1:4" s="17" customFormat="1" ht="16.5">
      <c r="A55" s="41" t="s">
        <v>121</v>
      </c>
      <c r="B55" s="23" t="s">
        <v>122</v>
      </c>
      <c r="C55" s="48">
        <f>C56</f>
        <v>59021.4</v>
      </c>
      <c r="D55" s="49">
        <f>D56</f>
        <v>39615.6</v>
      </c>
    </row>
    <row r="56" spans="1:4" s="14" customFormat="1" ht="16.5">
      <c r="A56" s="42" t="s">
        <v>148</v>
      </c>
      <c r="B56" s="15" t="s">
        <v>123</v>
      </c>
      <c r="C56" s="30">
        <f>C57</f>
        <v>59021.4</v>
      </c>
      <c r="D56" s="31">
        <f>D57</f>
        <v>39615.6</v>
      </c>
    </row>
    <row r="57" spans="1:4" s="14" customFormat="1" ht="33">
      <c r="A57" s="42" t="s">
        <v>189</v>
      </c>
      <c r="B57" s="15" t="s">
        <v>190</v>
      </c>
      <c r="C57" s="30">
        <v>59021.4</v>
      </c>
      <c r="D57" s="31">
        <v>39615.6</v>
      </c>
    </row>
    <row r="58" spans="1:4" s="14" customFormat="1" ht="16.5">
      <c r="A58" s="41" t="s">
        <v>171</v>
      </c>
      <c r="B58" s="23" t="s">
        <v>174</v>
      </c>
      <c r="C58" s="48">
        <f>C59</f>
        <v>4094.2</v>
      </c>
      <c r="D58" s="49">
        <f>D59</f>
        <v>3500</v>
      </c>
    </row>
    <row r="59" spans="1:4" s="14" customFormat="1" ht="16.5">
      <c r="A59" s="42" t="s">
        <v>164</v>
      </c>
      <c r="B59" s="15" t="s">
        <v>173</v>
      </c>
      <c r="C59" s="30">
        <f>C60</f>
        <v>4094.2</v>
      </c>
      <c r="D59" s="31">
        <f>D60</f>
        <v>3500</v>
      </c>
    </row>
    <row r="60" spans="1:4" s="14" customFormat="1" ht="33">
      <c r="A60" s="42" t="s">
        <v>189</v>
      </c>
      <c r="B60" s="15" t="s">
        <v>191</v>
      </c>
      <c r="C60" s="30">
        <v>4094.2</v>
      </c>
      <c r="D60" s="31">
        <v>3500</v>
      </c>
    </row>
    <row r="61" spans="1:4" s="17" customFormat="1" ht="34.5" customHeight="1" hidden="1">
      <c r="A61" s="41" t="s">
        <v>124</v>
      </c>
      <c r="B61" s="23" t="s">
        <v>125</v>
      </c>
      <c r="C61" s="48">
        <f aca="true" t="shared" si="0" ref="C61:D63">C62</f>
        <v>0</v>
      </c>
      <c r="D61" s="49">
        <f t="shared" si="0"/>
        <v>0</v>
      </c>
    </row>
    <row r="62" spans="1:4" s="14" customFormat="1" ht="16.5" hidden="1">
      <c r="A62" s="42" t="s">
        <v>126</v>
      </c>
      <c r="B62" s="15" t="s">
        <v>127</v>
      </c>
      <c r="C62" s="30">
        <f t="shared" si="0"/>
        <v>0</v>
      </c>
      <c r="D62" s="31">
        <f t="shared" si="0"/>
        <v>0</v>
      </c>
    </row>
    <row r="63" spans="1:4" s="14" customFormat="1" ht="16.5" hidden="1">
      <c r="A63" s="42" t="s">
        <v>128</v>
      </c>
      <c r="B63" s="15" t="s">
        <v>129</v>
      </c>
      <c r="C63" s="30">
        <f t="shared" si="0"/>
        <v>0</v>
      </c>
      <c r="D63" s="31">
        <f t="shared" si="0"/>
        <v>0</v>
      </c>
    </row>
    <row r="64" spans="1:4" s="14" customFormat="1" ht="33" hidden="1">
      <c r="A64" s="42" t="s">
        <v>130</v>
      </c>
      <c r="B64" s="15" t="s">
        <v>131</v>
      </c>
      <c r="C64" s="30"/>
      <c r="D64" s="31"/>
    </row>
    <row r="65" spans="1:4" s="17" customFormat="1" ht="34.5" customHeight="1">
      <c r="A65" s="41" t="s">
        <v>132</v>
      </c>
      <c r="B65" s="23" t="s">
        <v>133</v>
      </c>
      <c r="C65" s="48">
        <f>C67+C69</f>
        <v>84943.6</v>
      </c>
      <c r="D65" s="49">
        <f>D66+D69</f>
        <v>56275</v>
      </c>
    </row>
    <row r="66" spans="1:4" s="14" customFormat="1" ht="16.5">
      <c r="A66" s="42" t="s">
        <v>134</v>
      </c>
      <c r="B66" s="15" t="s">
        <v>135</v>
      </c>
      <c r="C66" s="30">
        <f>C67+C69</f>
        <v>84943.6</v>
      </c>
      <c r="D66" s="31">
        <f>D67+D69</f>
        <v>56275</v>
      </c>
    </row>
    <row r="67" spans="1:4" s="14" customFormat="1" ht="33">
      <c r="A67" s="42" t="s">
        <v>136</v>
      </c>
      <c r="B67" s="15" t="s">
        <v>137</v>
      </c>
      <c r="C67" s="30">
        <f>C68</f>
        <v>84943.6</v>
      </c>
      <c r="D67" s="31">
        <f>D68</f>
        <v>56275</v>
      </c>
    </row>
    <row r="68" spans="1:4" s="14" customFormat="1" ht="33">
      <c r="A68" s="42" t="s">
        <v>192</v>
      </c>
      <c r="B68" s="15" t="s">
        <v>138</v>
      </c>
      <c r="C68" s="30">
        <v>84943.6</v>
      </c>
      <c r="D68" s="31">
        <v>56275</v>
      </c>
    </row>
    <row r="69" spans="1:4" s="14" customFormat="1" ht="16.5" hidden="1">
      <c r="A69" s="42" t="s">
        <v>164</v>
      </c>
      <c r="B69" s="15" t="s">
        <v>178</v>
      </c>
      <c r="C69" s="53">
        <f>C70</f>
        <v>0</v>
      </c>
      <c r="D69" s="61">
        <f>D70</f>
        <v>0</v>
      </c>
    </row>
    <row r="70" spans="1:4" s="14" customFormat="1" ht="168" hidden="1">
      <c r="A70" s="42" t="s">
        <v>172</v>
      </c>
      <c r="B70" s="15" t="s">
        <v>170</v>
      </c>
      <c r="C70" s="54"/>
      <c r="D70" s="55"/>
    </row>
    <row r="71" spans="1:4" s="14" customFormat="1" ht="25.5" customHeight="1" thickBot="1">
      <c r="A71" s="44" t="s">
        <v>2</v>
      </c>
      <c r="B71" s="45" t="s">
        <v>3</v>
      </c>
      <c r="C71" s="56">
        <f>C5+C30+C51+C54+C61+C65</f>
        <v>263701.19999999995</v>
      </c>
      <c r="D71" s="57">
        <f>D5+D30+D51+D54+D61+D65</f>
        <v>186192.3</v>
      </c>
    </row>
    <row r="75" spans="3:4" ht="15">
      <c r="C75" s="9"/>
      <c r="D75" s="9"/>
    </row>
  </sheetData>
  <sheetProtection/>
  <mergeCells count="1">
    <mergeCell ref="A1:D1"/>
  </mergeCells>
  <printOptions horizontalCentered="1"/>
  <pageMargins left="0.7874015748031497" right="0.1968503937007874" top="0.5905511811023623" bottom="0.3937007874015748" header="0.1968503937007874" footer="0.1968503937007874"/>
  <pageSetup fitToHeight="2" fitToWidth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4"/>
  <sheetViews>
    <sheetView showGridLines="0" zoomScale="85" zoomScaleNormal="85" zoomScaleSheetLayoutView="50" zoomScalePageLayoutView="0" workbookViewId="0" topLeftCell="A1">
      <selection activeCell="A7" sqref="A7"/>
    </sheetView>
  </sheetViews>
  <sheetFormatPr defaultColWidth="9.125" defaultRowHeight="12.75"/>
  <cols>
    <col min="1" max="1" width="43.125" style="8" customWidth="1"/>
    <col min="2" max="2" width="29.875" style="8" customWidth="1"/>
    <col min="3" max="4" width="16.00390625" style="8" customWidth="1"/>
    <col min="5" max="16384" width="9.125" style="3" customWidth="1"/>
  </cols>
  <sheetData>
    <row r="1" spans="1:4" s="1" customFormat="1" ht="29.25" customHeight="1">
      <c r="A1" s="93" t="s">
        <v>9</v>
      </c>
      <c r="B1" s="93"/>
      <c r="C1" s="93"/>
      <c r="D1" s="93"/>
    </row>
    <row r="2" spans="1:4" s="1" customFormat="1" ht="34.5" customHeight="1" thickBot="1">
      <c r="A2" s="2"/>
      <c r="B2" s="2"/>
      <c r="C2" s="2"/>
      <c r="D2" s="2"/>
    </row>
    <row r="3" spans="1:4" s="14" customFormat="1" ht="66.75">
      <c r="A3" s="66" t="s">
        <v>0</v>
      </c>
      <c r="B3" s="76" t="s">
        <v>8</v>
      </c>
      <c r="C3" s="71" t="s">
        <v>152</v>
      </c>
      <c r="D3" s="34" t="s">
        <v>139</v>
      </c>
    </row>
    <row r="4" spans="1:4" s="14" customFormat="1" ht="13.5" customHeight="1">
      <c r="A4" s="67">
        <v>1</v>
      </c>
      <c r="B4" s="77" t="s">
        <v>143</v>
      </c>
      <c r="C4" s="72" t="s">
        <v>144</v>
      </c>
      <c r="D4" s="35" t="s">
        <v>145</v>
      </c>
    </row>
    <row r="5" spans="1:178" s="17" customFormat="1" ht="42" customHeight="1">
      <c r="A5" s="68" t="s">
        <v>157</v>
      </c>
      <c r="B5" s="78" t="s">
        <v>17</v>
      </c>
      <c r="C5" s="73">
        <f>C7</f>
        <v>22308.899999999936</v>
      </c>
      <c r="D5" s="64">
        <f>D7</f>
        <v>1159.5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</row>
    <row r="6" spans="1:178" s="14" customFormat="1" ht="42" customHeight="1" hidden="1">
      <c r="A6" s="69" t="s">
        <v>158</v>
      </c>
      <c r="B6" s="79" t="s">
        <v>159</v>
      </c>
      <c r="C6" s="74">
        <v>0</v>
      </c>
      <c r="D6" s="63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</row>
    <row r="7" spans="1:178" s="14" customFormat="1" ht="42" customHeight="1">
      <c r="A7" s="69" t="s">
        <v>160</v>
      </c>
      <c r="B7" s="79" t="s">
        <v>18</v>
      </c>
      <c r="C7" s="74">
        <f>C8</f>
        <v>22308.899999999936</v>
      </c>
      <c r="D7" s="63">
        <f>D8</f>
        <v>1159.5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</row>
    <row r="8" spans="1:178" s="14" customFormat="1" ht="42" customHeight="1" thickBot="1">
      <c r="A8" s="70" t="s">
        <v>161</v>
      </c>
      <c r="B8" s="80" t="s">
        <v>3</v>
      </c>
      <c r="C8" s="75">
        <f>Расходы!C71-Доходы!C43</f>
        <v>22308.899999999936</v>
      </c>
      <c r="D8" s="65">
        <f>Расходы!D71-Доходы!D43</f>
        <v>1159.5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</row>
    <row r="9" spans="1:178" s="7" customFormat="1" ht="15">
      <c r="A9" s="4"/>
      <c r="B9" s="5"/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</row>
    <row r="12" spans="3:4" ht="15">
      <c r="C12" s="9"/>
      <c r="D12" s="9"/>
    </row>
    <row r="14" ht="15">
      <c r="C14" s="9"/>
    </row>
  </sheetData>
  <sheetProtection/>
  <mergeCells count="1">
    <mergeCell ref="A1:D1"/>
  </mergeCells>
  <printOptions horizontalCentered="1"/>
  <pageMargins left="0.7874015748031497" right="0.1968503937007874" top="0.5905511811023623" bottom="0.3937007874015748" header="0.1968503937007874" footer="0.1968503937007874"/>
  <pageSetup fitToHeight="2" fitToWidth="1" horizontalDpi="600" verticalDpi="6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5.25390625" style="0" customWidth="1"/>
    <col min="2" max="3" width="18.75390625" style="81" customWidth="1"/>
  </cols>
  <sheetData>
    <row r="1" spans="1:3" ht="38.25" customHeight="1">
      <c r="A1" s="94" t="s">
        <v>211</v>
      </c>
      <c r="B1" s="94"/>
      <c r="C1" s="94"/>
    </row>
    <row r="2" spans="1:3" ht="15">
      <c r="A2" s="82"/>
      <c r="B2" s="83"/>
      <c r="C2" s="83"/>
    </row>
    <row r="3" spans="1:3" ht="15">
      <c r="A3" s="82"/>
      <c r="B3" s="83"/>
      <c r="C3" s="83"/>
    </row>
    <row r="4" spans="1:3" ht="15">
      <c r="A4" s="82"/>
      <c r="B4" s="83"/>
      <c r="C4" s="84" t="s">
        <v>194</v>
      </c>
    </row>
    <row r="5" spans="1:3" ht="22.5" customHeight="1">
      <c r="A5" s="86" t="s">
        <v>195</v>
      </c>
      <c r="B5" s="86" t="s">
        <v>196</v>
      </c>
      <c r="C5" s="86" t="s">
        <v>197</v>
      </c>
    </row>
    <row r="6" spans="1:3" ht="15" customHeight="1">
      <c r="A6" s="86">
        <v>1</v>
      </c>
      <c r="B6" s="86">
        <v>2</v>
      </c>
      <c r="C6" s="86">
        <v>3</v>
      </c>
    </row>
    <row r="7" spans="1:3" ht="22.5" customHeight="1">
      <c r="A7" s="85" t="s">
        <v>198</v>
      </c>
      <c r="B7" s="87" t="s">
        <v>200</v>
      </c>
      <c r="C7" s="86">
        <v>150</v>
      </c>
    </row>
    <row r="8" spans="1:3" ht="22.5" customHeight="1">
      <c r="A8" s="88" t="s">
        <v>199</v>
      </c>
      <c r="B8" s="89"/>
      <c r="C8" s="89">
        <v>150</v>
      </c>
    </row>
  </sheetData>
  <sheetProtection/>
  <mergeCells count="1">
    <mergeCell ref="A1:C1"/>
  </mergeCells>
  <printOptions horizontalCentered="1"/>
  <pageMargins left="0.984251968503937" right="0.3937007874015748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Алена Николаевна Валиахметова</cp:lastModifiedBy>
  <cp:lastPrinted>2015-10-14T14:30:38Z</cp:lastPrinted>
  <dcterms:created xsi:type="dcterms:W3CDTF">2005-02-01T12:32:18Z</dcterms:created>
  <dcterms:modified xsi:type="dcterms:W3CDTF">2015-10-14T14:30:42Z</dcterms:modified>
  <cp:category/>
  <cp:version/>
  <cp:contentType/>
  <cp:contentStatus/>
</cp:coreProperties>
</file>