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0 город\58 ФБП  о назнач. публич. слуш\"/>
    </mc:Choice>
  </mc:AlternateContent>
  <bookViews>
    <workbookView xWindow="0" yWindow="0" windowWidth="19535" windowHeight="9319"/>
  </bookViews>
  <sheets>
    <sheet name="2021" sheetId="2" r:id="rId1"/>
  </sheets>
  <definedNames>
    <definedName name="_xlnm._FilterDatabase" localSheetId="0" hidden="1">'2021'!$A$13:$I$105</definedName>
    <definedName name="_xlnm.Print_Titles" localSheetId="0">'2021'!$12:$13</definedName>
    <definedName name="_xlnm.Print_Area" localSheetId="0">'2021'!$A$1:$G$104</definedName>
  </definedNames>
  <calcPr calcId="162913" fullCalcOnLoad="1"/>
</workbook>
</file>

<file path=xl/calcChain.xml><?xml version="1.0" encoding="utf-8"?>
<calcChain xmlns="http://schemas.openxmlformats.org/spreadsheetml/2006/main">
  <c r="G63" i="2" l="1"/>
  <c r="G102" i="2"/>
  <c r="G101" i="2"/>
  <c r="G100" i="2"/>
  <c r="G96" i="2"/>
  <c r="G95" i="2"/>
  <c r="G94" i="2" s="1"/>
  <c r="G93" i="2" s="1"/>
  <c r="G92" i="2" s="1"/>
  <c r="G90" i="2"/>
  <c r="G89" i="2"/>
  <c r="G88" i="2"/>
  <c r="G87" i="2" s="1"/>
  <c r="G86" i="2" s="1"/>
  <c r="G84" i="2"/>
  <c r="G83" i="2"/>
  <c r="G82" i="2" s="1"/>
  <c r="G80" i="2"/>
  <c r="G79" i="2" s="1"/>
  <c r="G78" i="2" s="1"/>
  <c r="G75" i="2"/>
  <c r="G73" i="2"/>
  <c r="G71" i="2"/>
  <c r="G69" i="2"/>
  <c r="G67" i="2"/>
  <c r="G66" i="2" s="1"/>
  <c r="G62" i="2"/>
  <c r="G61" i="2"/>
  <c r="G60" i="2" s="1"/>
  <c r="G59" i="2" s="1"/>
  <c r="G58" i="2" s="1"/>
  <c r="G57" i="2"/>
  <c r="G56" i="2" s="1"/>
  <c r="G53" i="2"/>
  <c r="G52" i="2" s="1"/>
  <c r="G51" i="2" s="1"/>
  <c r="G50" i="2" s="1"/>
  <c r="G47" i="2"/>
  <c r="G46" i="2"/>
  <c r="G44" i="2"/>
  <c r="G43" i="2"/>
  <c r="G42" i="2" s="1"/>
  <c r="G41" i="2" s="1"/>
  <c r="G39" i="2"/>
  <c r="G38" i="2" s="1"/>
  <c r="G37" i="2" s="1"/>
  <c r="G35" i="2"/>
  <c r="G34" i="2"/>
  <c r="G31" i="2"/>
  <c r="G27" i="2"/>
  <c r="G19" i="2"/>
  <c r="G18" i="2"/>
  <c r="G17" i="2" s="1"/>
  <c r="G16" i="2" s="1"/>
  <c r="G15" i="2" s="1"/>
  <c r="G14" i="2" s="1"/>
  <c r="G26" i="2"/>
  <c r="G25" i="2" s="1"/>
  <c r="G24" i="2" s="1"/>
  <c r="G30" i="2"/>
  <c r="G29" i="2"/>
  <c r="G28" i="2" s="1"/>
  <c r="G99" i="2"/>
  <c r="G98" i="2"/>
  <c r="G97" i="2"/>
  <c r="G23" i="2" l="1"/>
  <c r="G49" i="2"/>
  <c r="G36" i="2"/>
  <c r="G54" i="2"/>
  <c r="G55" i="2"/>
  <c r="G77" i="2"/>
  <c r="G22" i="2" l="1"/>
  <c r="G104" i="2" s="1"/>
</calcChain>
</file>

<file path=xl/sharedStrings.xml><?xml version="1.0" encoding="utf-8"?>
<sst xmlns="http://schemas.openxmlformats.org/spreadsheetml/2006/main" count="363" uniqueCount="112">
  <si>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</si>
  <si>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</si>
  <si>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</si>
  <si>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</si>
  <si>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</si>
  <si>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</si>
  <si>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</si>
  <si>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</si>
  <si>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</si>
  <si>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</si>
  <si>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</si>
  <si>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</si>
  <si>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</si>
  <si>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</si>
  <si>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</si>
  <si>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</si>
  <si>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</si>
  <si>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</si>
  <si>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</si>
  <si>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</si>
  <si>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</si>
  <si>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</si>
  <si>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</si>
  <si>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</si>
  <si>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</si>
  <si>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</si>
  <si>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</si>
  <si>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</si>
  <si>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</si>
  <si>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</si>
  <si>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</si>
  <si>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</si>
  <si>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</si>
  <si>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Кинематография </t>
  </si>
  <si>
    <t>Резервные фонды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</si>
  <si>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</si>
  <si>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</si>
  <si>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</si>
  <si>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</si>
  <si>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800</t>
  </si>
  <si>
    <t>Иные бюджетные ассигнования</t>
  </si>
  <si>
    <t>200</t>
  </si>
  <si>
    <t>Межбюджетные трансферты</t>
  </si>
  <si>
    <t>Вед-во</t>
  </si>
  <si>
    <t>Елабужский Городской Совет</t>
  </si>
  <si>
    <t>Непрограммные направления расходов</t>
  </si>
  <si>
    <t>99 0 00 0000 0</t>
  </si>
  <si>
    <t>99 0 00 0204 0</t>
  </si>
  <si>
    <t>99 0 00 0741 1</t>
  </si>
  <si>
    <t>НАЦИОНАЛЬНАЯ ЭКОНОМИКА</t>
  </si>
  <si>
    <t>Дорожное хозяйство</t>
  </si>
  <si>
    <t>09</t>
  </si>
  <si>
    <t>02 0 00 0000 0</t>
  </si>
  <si>
    <t>99 0 00 7801 0</t>
  </si>
  <si>
    <t>99 0 00 7803 0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</si>
  <si>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</si>
  <si>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</si>
  <si>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</si>
  <si>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99 0 00 0295 0</t>
  </si>
  <si>
    <t>99 0 00 7802 0</t>
  </si>
  <si>
    <t>Муниципальная программа "Повышение безопасности дорожного движения в МО город Елабуга ЕМР"</t>
  </si>
  <si>
    <t>12</t>
  </si>
  <si>
    <t>Мероприятия по повышению безопасности дорожного движения</t>
  </si>
  <si>
    <t>Другие вопросы в области национальной экономики</t>
  </si>
  <si>
    <t>Содержание кладбищ</t>
  </si>
  <si>
    <t>02 0 01 1099 0</t>
  </si>
  <si>
    <t>Содержание парков и скверов</t>
  </si>
  <si>
    <t>99 0 00 7807 0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</si>
  <si>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</si>
  <si>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</t>
  </si>
  <si>
    <t>99 2 00 0305 0</t>
  </si>
  <si>
    <t>99 0 00 7505 0</t>
  </si>
  <si>
    <t>МЕЖБЮДЖЕТНЫЕ ТРАНСФЕРТЫ ОБЩЕГО ХАРАКТЕРА БЮДЖЕТАМ СУБЪЕКТОВ РОССИЙСКОЙ ФЕДЕРАЦИИ И МУНИЦИПАЛЬНЫХ  ОБРАЗОВАНИЙ</t>
  </si>
  <si>
    <t>14</t>
  </si>
  <si>
    <t>Прочие межбюджетные трансферты общего характера</t>
  </si>
  <si>
    <t>Исполнительный комитет Елабужского муниципального района Республики Татарстан</t>
  </si>
  <si>
    <t>Б1 0 00 0000 0</t>
  </si>
  <si>
    <t>805</t>
  </si>
  <si>
    <t>02 0 01 0000 0</t>
  </si>
  <si>
    <t>Основное мероприятие "Обеспечение безопасности дорожного движения, сокращение смертности от дорожно-транспортных происшествий и количества дорожно-транспортных происшествий с пострадавшими"</t>
  </si>
  <si>
    <t>Б1 1 00 0000 0</t>
  </si>
  <si>
    <t>Б1 1 00 7804 0</t>
  </si>
  <si>
    <t>Муниципальная программа "Содержание и благоустройство территории города Елабуга"</t>
  </si>
  <si>
    <t>Подпрограмма "Содержание мест захоронений, расположенных на территории муниципального образования город Елабуга"</t>
  </si>
  <si>
    <t>99 0 00 2560 0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</si>
  <si>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</si>
  <si>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</si>
  <si>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03 0 00 0000 0</t>
  </si>
  <si>
    <t>Муниципальная программа по использованию и охране земель на территории города Елабуга</t>
  </si>
  <si>
    <t>Утилизация и содержание мест захоронений твердых бытовых отходов</t>
  </si>
  <si>
    <t>99 0 00 7806 0</t>
  </si>
  <si>
    <t xml:space="preserve">Закупка товаров, работ и услуг для обеспечения государственных (муниципальных) нужд 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</si>
  <si>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</si>
  <si>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04 8 04 1420 0</t>
  </si>
  <si>
    <t>Закупка товаров, работ и услуг для государственных (муниципальных) нужд</t>
  </si>
  <si>
    <t>10</t>
  </si>
  <si>
    <t>03 1 02 0551 0</t>
  </si>
  <si>
    <t>300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</si>
  <si>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</si>
  <si>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</si>
  <si>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</si>
  <si>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Социальное обеспечение и иные выплаты населению</t>
  </si>
  <si>
    <t>03 0 00 7344 0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</si>
  <si>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</si>
  <si>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99 0 00 2515 1</t>
  </si>
  <si>
    <t>Кассовое исполнение</t>
  </si>
  <si>
    <t>Расходы</t>
  </si>
  <si>
    <t>бюджета муниципального образования город Елабуга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</si>
  <si>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</si>
  <si>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 xml:space="preserve">за 2021 год </t>
  </si>
  <si>
    <t xml:space="preserve">от «   » ___________ 2022г. №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</si>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</sst>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49" fontId="1" fillId="0" borderId="1" xfId="0" applyNumberFormat="1" applyFont="1" applyFill="1" applyBorder="1" applyAlignment="1">
      <alignment horizontal="distributed"/>
    </xf>
    <xf numFmtId="49" fontId="4" fillId="0" borderId="1" xfId="0" applyNumberFormat="1" applyFont="1" applyFill="1" applyBorder="1" applyAlignment="1">
      <alignment horizontal="distributed"/>
    </xf>
    <xf numFmtId="49" fontId="3" fillId="2" borderId="1" xfId="0" applyNumberFormat="1" applyFont="1" applyFill="1" applyBorder="1" applyAlignment="1">
      <alignment horizontal="distributed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wrapText="1"/>
    </xf>
    <xf numFmtId="0" fontId="1" fillId="0" borderId="0" xfId="0" applyFont="1"/>
    <xf numFmtId="0" fontId="3" fillId="2" borderId="1" xfId="0" applyFont="1" applyFill="1" applyBorder="1" applyAlignment="1">
      <alignment horizontal="right" wrapText="1"/>
    </xf>
    <xf numFmtId="0" fontId="3" fillId="0" borderId="0" xfId="0" applyFont="1"/>
    <xf numFmtId="0" fontId="3" fillId="2" borderId="7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distributed"/>
    </xf>
    <xf numFmtId="49" fontId="5" fillId="0" borderId="1" xfId="0" applyNumberFormat="1" applyFont="1" applyFill="1" applyBorder="1" applyAlignment="1">
      <alignment horizontal="right"/>
    </xf>
    <xf numFmtId="195" fontId="1" fillId="0" borderId="9" xfId="0" applyNumberFormat="1" applyFont="1" applyFill="1" applyBorder="1"/>
    <xf numFmtId="0" fontId="1" fillId="0" borderId="10" xfId="0" applyFont="1" applyBorder="1" applyAlignment="1">
      <alignment horizontal="left" wrapText="1"/>
    </xf>
    <xf numFmtId="195" fontId="1" fillId="0" borderId="0" xfId="0" applyNumberFormat="1" applyFont="1" applyFill="1"/>
    <xf numFmtId="0" fontId="1" fillId="0" borderId="1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/>
    </xf>
    <xf numFmtId="195" fontId="1" fillId="0" borderId="0" xfId="0" applyNumberFormat="1" applyFont="1"/>
    <xf numFmtId="0" fontId="1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distributed"/>
    </xf>
    <xf numFmtId="195" fontId="3" fillId="2" borderId="13" xfId="0" applyNumberFormat="1" applyFont="1" applyFill="1" applyBorder="1"/>
    <xf numFmtId="195" fontId="4" fillId="0" borderId="9" xfId="0" applyNumberFormat="1" applyFont="1" applyFill="1" applyBorder="1"/>
    <xf numFmtId="195" fontId="5" fillId="0" borderId="9" xfId="0" applyNumberFormat="1" applyFont="1" applyFill="1" applyBorder="1"/>
    <xf numFmtId="195" fontId="3" fillId="0" borderId="9" xfId="0" applyNumberFormat="1" applyFont="1" applyFill="1" applyBorder="1"/>
    <xf numFmtId="195" fontId="3" fillId="2" borderId="9" xfId="0" applyNumberFormat="1" applyFont="1" applyFill="1" applyBorder="1"/>
    <xf numFmtId="195" fontId="9" fillId="0" borderId="9" xfId="0" applyNumberFormat="1" applyFont="1" applyFill="1" applyBorder="1"/>
    <xf numFmtId="195" fontId="4" fillId="0" borderId="13" xfId="0" applyNumberFormat="1" applyFont="1" applyFill="1" applyBorder="1"/>
    <xf numFmtId="195" fontId="3" fillId="3" borderId="9" xfId="0" applyNumberFormat="1" applyFont="1" applyFill="1" applyBorder="1"/>
    <xf numFmtId="195" fontId="4" fillId="4" borderId="9" xfId="0" applyNumberFormat="1" applyFont="1" applyFill="1" applyBorder="1"/>
    <xf numFmtId="195" fontId="1" fillId="4" borderId="9" xfId="0" applyNumberFormat="1" applyFont="1" applyFill="1" applyBorder="1"/>
    <xf numFmtId="195" fontId="3" fillId="2" borderId="14" xfId="0" applyNumberFormat="1" applyFont="1" applyFill="1" applyBorder="1"/>
    <xf numFmtId="195" fontId="1" fillId="0" borderId="13" xfId="0" applyNumberFormat="1" applyFont="1" applyFill="1" applyBorder="1"/>
    <xf numFmtId="195" fontId="3" fillId="0" borderId="0" xfId="0" applyNumberFormat="1" applyFont="1" applyFill="1"/>
    <xf numFmtId="0" fontId="3" fillId="2" borderId="4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1" fillId="2" borderId="4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distributed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zoomScale="80" zoomScaleNormal="80" workbookViewId="0">
      <selection activeCell="E2" sqref="E2"/>
    </sheetView>
  </sheetViews>
  <sheetFormatPr defaultColWidth="9.125" defaultRowHeight="15.65" x14ac:dyDescent="0.25"/>
  <cols>
    <col min="1" max="1" width="46.25" style="1" customWidth="1"/>
    <col min="2" max="2" width="8.875" style="12" customWidth="1"/>
    <col min="3" max="3" width="9.125" style="1"/>
    <col min="4" max="4" width="9" style="1" bestFit="1" customWidth="1"/>
    <col min="5" max="5" width="16.625" style="1" customWidth="1"/>
    <col min="6" max="6" width="7.625" style="1" customWidth="1"/>
    <col min="7" max="7" width="17" style="1" customWidth="1"/>
    <col min="8" max="8" width="16.75" style="1" customWidth="1"/>
    <col min="9" max="9" width="12.125" style="1" customWidth="1"/>
    <col min="10" max="10" width="12.625" style="1" customWidth="1"/>
    <col min="11" max="16384" width="9.125" style="1"/>
  </cols>
  <sheetData>
    <row r="1" spans="1:8" s="8" customFormat="1" ht="14.3" customHeight="1" x14ac:dyDescent="0.25">
      <c r="A1" s="7"/>
      <c r="B1" s="44"/>
      <c r="D1" s="9"/>
      <c r="E1" s="8" t="s">
        <v>111</v>
      </c>
      <c r="G1" s="10"/>
      <c r="H1" s="10"/>
    </row>
    <row r="2" spans="1:8" s="8" customFormat="1" ht="13.6" customHeight="1" x14ac:dyDescent="0.25">
      <c r="A2" s="7"/>
      <c r="B2" s="44"/>
      <c r="D2" s="9"/>
      <c r="E2" s="8" t="s">
        <v>35</v>
      </c>
      <c r="G2" s="10"/>
      <c r="H2" s="10"/>
    </row>
    <row r="3" spans="1:8" s="8" customFormat="1" ht="15.8" customHeight="1" x14ac:dyDescent="0.25">
      <c r="A3" s="7"/>
      <c r="B3" s="44"/>
      <c r="D3" s="9"/>
      <c r="E3" s="8" t="s">
        <v>36</v>
      </c>
      <c r="G3" s="10"/>
      <c r="H3" s="10"/>
    </row>
    <row r="4" spans="1:8" s="8" customFormat="1" ht="14.95" customHeight="1" x14ac:dyDescent="0.25">
      <c r="A4" s="7"/>
      <c r="B4" s="44"/>
      <c r="D4" s="9"/>
      <c r="E4" s="8" t="s">
        <v>110</v>
      </c>
      <c r="G4" s="10"/>
      <c r="H4" s="10"/>
    </row>
    <row r="5" spans="1:8" x14ac:dyDescent="0.25">
      <c r="A5" s="11"/>
      <c r="B5" s="45"/>
      <c r="C5" s="11"/>
      <c r="D5" s="12" t="s">
        <v>32</v>
      </c>
    </row>
    <row r="6" spans="1:8" s="8" customFormat="1" ht="15.8" customHeight="1" x14ac:dyDescent="0.25">
      <c r="A6" s="93" t="s">
        <v>106</v>
      </c>
      <c r="B6" s="93"/>
      <c r="C6" s="93"/>
      <c r="D6" s="93"/>
      <c r="E6" s="93"/>
      <c r="F6" s="93"/>
      <c r="G6" s="93"/>
      <c r="H6" s="9"/>
    </row>
    <row r="7" spans="1:8" ht="18.7" customHeight="1" x14ac:dyDescent="0.25">
      <c r="A7" s="93" t="s">
        <v>107</v>
      </c>
      <c r="B7" s="93"/>
      <c r="C7" s="93"/>
      <c r="D7" s="93"/>
      <c r="E7" s="93"/>
      <c r="F7" s="93"/>
      <c r="G7" s="93"/>
    </row>
    <row r="8" spans="1:8" ht="57.1" customHeight="1" x14ac:dyDescent="0.25">
      <c r="A8" s="93" t="s">
        <v>108</v>
      </c>
      <c r="B8" s="93"/>
      <c r="C8" s="93"/>
      <c r="D8" s="93"/>
      <c r="E8" s="93"/>
      <c r="F8" s="93"/>
      <c r="G8" s="93"/>
    </row>
    <row r="9" spans="1:8" ht="17" x14ac:dyDescent="0.3">
      <c r="A9" s="94" t="s">
        <v>109</v>
      </c>
      <c r="B9" s="94"/>
      <c r="C9" s="94"/>
      <c r="D9" s="94"/>
      <c r="E9" s="94"/>
      <c r="F9" s="94"/>
      <c r="G9" s="94"/>
    </row>
    <row r="10" spans="1:8" x14ac:dyDescent="0.25">
      <c r="A10" s="95"/>
      <c r="B10" s="95"/>
      <c r="C10" s="95"/>
      <c r="D10" s="95"/>
      <c r="E10" s="95"/>
      <c r="F10" s="95"/>
    </row>
    <row r="11" spans="1:8" ht="16.3" thickBot="1" x14ac:dyDescent="0.3">
      <c r="A11" s="98"/>
      <c r="B11" s="98"/>
      <c r="C11" s="98"/>
      <c r="D11" s="98"/>
      <c r="E11" s="98"/>
      <c r="F11" s="98"/>
      <c r="G11" s="12" t="s">
        <v>0</v>
      </c>
    </row>
    <row r="12" spans="1:8" x14ac:dyDescent="0.25">
      <c r="A12" s="101" t="s">
        <v>1</v>
      </c>
      <c r="B12" s="103" t="s">
        <v>43</v>
      </c>
      <c r="C12" s="96" t="s">
        <v>2</v>
      </c>
      <c r="D12" s="96" t="s">
        <v>3</v>
      </c>
      <c r="E12" s="96" t="s">
        <v>4</v>
      </c>
      <c r="F12" s="96" t="s">
        <v>5</v>
      </c>
      <c r="G12" s="99" t="s">
        <v>105</v>
      </c>
    </row>
    <row r="13" spans="1:8" ht="16.3" thickBot="1" x14ac:dyDescent="0.3">
      <c r="A13" s="102"/>
      <c r="B13" s="104"/>
      <c r="C13" s="97"/>
      <c r="D13" s="97"/>
      <c r="E13" s="97"/>
      <c r="F13" s="97"/>
      <c r="G13" s="100"/>
    </row>
    <row r="14" spans="1:8" s="36" customFormat="1" x14ac:dyDescent="0.25">
      <c r="A14" s="32" t="s">
        <v>44</v>
      </c>
      <c r="B14" s="33">
        <v>802</v>
      </c>
      <c r="C14" s="34"/>
      <c r="D14" s="34"/>
      <c r="E14" s="35"/>
      <c r="F14" s="34"/>
      <c r="G14" s="65">
        <f>G15</f>
        <v>2125.6999999999998</v>
      </c>
      <c r="H14" s="61"/>
    </row>
    <row r="15" spans="1:8" s="2" customFormat="1" x14ac:dyDescent="0.25">
      <c r="A15" s="20" t="s">
        <v>6</v>
      </c>
      <c r="B15" s="39">
        <v>802</v>
      </c>
      <c r="C15" s="21" t="s">
        <v>7</v>
      </c>
      <c r="D15" s="21"/>
      <c r="E15" s="22"/>
      <c r="F15" s="78"/>
      <c r="G15" s="65">
        <f>G16</f>
        <v>2125.6999999999998</v>
      </c>
      <c r="H15" s="61"/>
    </row>
    <row r="16" spans="1:8" s="4" customFormat="1" ht="81.55" x14ac:dyDescent="0.3">
      <c r="A16" s="14" t="s">
        <v>37</v>
      </c>
      <c r="B16" s="40">
        <v>802</v>
      </c>
      <c r="C16" s="3" t="s">
        <v>7</v>
      </c>
      <c r="D16" s="3" t="s">
        <v>8</v>
      </c>
      <c r="E16" s="23"/>
      <c r="F16" s="79"/>
      <c r="G16" s="66">
        <f>G17</f>
        <v>2125.6999999999998</v>
      </c>
      <c r="H16" s="61"/>
    </row>
    <row r="17" spans="1:11" s="6" customFormat="1" x14ac:dyDescent="0.25">
      <c r="A17" s="46" t="s">
        <v>45</v>
      </c>
      <c r="B17" s="41">
        <v>802</v>
      </c>
      <c r="C17" s="5" t="s">
        <v>7</v>
      </c>
      <c r="D17" s="5" t="s">
        <v>8</v>
      </c>
      <c r="E17" s="47" t="s">
        <v>46</v>
      </c>
      <c r="F17" s="80"/>
      <c r="G17" s="49">
        <f>G18</f>
        <v>2125.6999999999998</v>
      </c>
      <c r="H17" s="61"/>
    </row>
    <row r="18" spans="1:11" x14ac:dyDescent="0.25">
      <c r="A18" s="16" t="s">
        <v>9</v>
      </c>
      <c r="B18" s="42">
        <v>802</v>
      </c>
      <c r="C18" s="5" t="s">
        <v>7</v>
      </c>
      <c r="D18" s="5" t="s">
        <v>8</v>
      </c>
      <c r="E18" s="24" t="s">
        <v>47</v>
      </c>
      <c r="F18" s="81"/>
      <c r="G18" s="49">
        <f>G20+G19+G21</f>
        <v>2125.6999999999998</v>
      </c>
      <c r="H18" s="61"/>
    </row>
    <row r="19" spans="1:11" ht="93.75" hidden="1" x14ac:dyDescent="0.25">
      <c r="A19" s="16" t="s">
        <v>38</v>
      </c>
      <c r="B19" s="42">
        <v>802</v>
      </c>
      <c r="C19" s="5" t="s">
        <v>7</v>
      </c>
      <c r="D19" s="5" t="s">
        <v>8</v>
      </c>
      <c r="E19" s="24" t="s">
        <v>47</v>
      </c>
      <c r="F19" s="81">
        <v>100</v>
      </c>
      <c r="G19" s="49">
        <f>692.9-692.9</f>
        <v>0</v>
      </c>
      <c r="H19" s="61"/>
    </row>
    <row r="20" spans="1:11" ht="46.9" x14ac:dyDescent="0.25">
      <c r="A20" s="50" t="s">
        <v>68</v>
      </c>
      <c r="B20" s="43">
        <v>802</v>
      </c>
      <c r="C20" s="5" t="s">
        <v>7</v>
      </c>
      <c r="D20" s="5" t="s">
        <v>8</v>
      </c>
      <c r="E20" s="24" t="s">
        <v>47</v>
      </c>
      <c r="F20" s="81">
        <v>200</v>
      </c>
      <c r="G20" s="49">
        <v>2124.5</v>
      </c>
      <c r="H20" s="61"/>
      <c r="J20" s="51"/>
    </row>
    <row r="21" spans="1:11" x14ac:dyDescent="0.25">
      <c r="A21" s="16" t="s">
        <v>40</v>
      </c>
      <c r="B21" s="43">
        <v>802</v>
      </c>
      <c r="C21" s="5" t="s">
        <v>7</v>
      </c>
      <c r="D21" s="5" t="s">
        <v>8</v>
      </c>
      <c r="E21" s="24" t="s">
        <v>47</v>
      </c>
      <c r="F21" s="81">
        <v>800</v>
      </c>
      <c r="G21" s="76">
        <v>1.2</v>
      </c>
      <c r="H21" s="61"/>
    </row>
    <row r="22" spans="1:11" s="38" customFormat="1" ht="46.9" x14ac:dyDescent="0.25">
      <c r="A22" s="18" t="s">
        <v>75</v>
      </c>
      <c r="B22" s="37">
        <v>805</v>
      </c>
      <c r="C22" s="13"/>
      <c r="D22" s="13"/>
      <c r="E22" s="26"/>
      <c r="F22" s="82"/>
      <c r="G22" s="65">
        <f>G23+G36+G49+G77+G86+G92+G97</f>
        <v>434887.4</v>
      </c>
      <c r="H22" s="61"/>
    </row>
    <row r="23" spans="1:11" s="2" customFormat="1" x14ac:dyDescent="0.25">
      <c r="A23" s="20" t="s">
        <v>6</v>
      </c>
      <c r="B23" s="39">
        <v>805</v>
      </c>
      <c r="C23" s="21" t="s">
        <v>7</v>
      </c>
      <c r="D23" s="21"/>
      <c r="E23" s="22"/>
      <c r="F23" s="78"/>
      <c r="G23" s="65">
        <f>G24+G28</f>
        <v>19</v>
      </c>
      <c r="H23" s="61"/>
    </row>
    <row r="24" spans="1:11" s="4" customFormat="1" ht="16.3" hidden="1" x14ac:dyDescent="0.3">
      <c r="A24" s="14" t="s">
        <v>34</v>
      </c>
      <c r="B24" s="40">
        <v>805</v>
      </c>
      <c r="C24" s="3" t="s">
        <v>7</v>
      </c>
      <c r="D24" s="3" t="s">
        <v>27</v>
      </c>
      <c r="E24" s="23"/>
      <c r="F24" s="79"/>
      <c r="G24" s="66">
        <f>G25</f>
        <v>0</v>
      </c>
      <c r="H24" s="61"/>
    </row>
    <row r="25" spans="1:11" s="6" customFormat="1" ht="16.3" hidden="1" x14ac:dyDescent="0.3">
      <c r="A25" s="46" t="s">
        <v>45</v>
      </c>
      <c r="B25" s="41">
        <v>805</v>
      </c>
      <c r="C25" s="5" t="s">
        <v>7</v>
      </c>
      <c r="D25" s="5" t="s">
        <v>27</v>
      </c>
      <c r="E25" s="47" t="s">
        <v>46</v>
      </c>
      <c r="F25" s="79"/>
      <c r="G25" s="67">
        <f>G26</f>
        <v>0</v>
      </c>
      <c r="H25" s="61"/>
    </row>
    <row r="26" spans="1:11" hidden="1" x14ac:dyDescent="0.25">
      <c r="A26" s="15" t="s">
        <v>34</v>
      </c>
      <c r="B26" s="42">
        <v>805</v>
      </c>
      <c r="C26" s="5" t="s">
        <v>7</v>
      </c>
      <c r="D26" s="5" t="s">
        <v>27</v>
      </c>
      <c r="E26" s="24" t="s">
        <v>48</v>
      </c>
      <c r="F26" s="80"/>
      <c r="G26" s="49">
        <f>G27</f>
        <v>0</v>
      </c>
      <c r="H26" s="61"/>
    </row>
    <row r="27" spans="1:11" hidden="1" x14ac:dyDescent="0.25">
      <c r="A27" s="16" t="s">
        <v>40</v>
      </c>
      <c r="B27" s="42">
        <v>805</v>
      </c>
      <c r="C27" s="5" t="s">
        <v>7</v>
      </c>
      <c r="D27" s="5" t="s">
        <v>27</v>
      </c>
      <c r="E27" s="24" t="s">
        <v>48</v>
      </c>
      <c r="F27" s="5" t="s">
        <v>39</v>
      </c>
      <c r="G27" s="49">
        <f>1800-187-145.3-385.8-300+200-132-300-471-78.9</f>
        <v>0</v>
      </c>
      <c r="H27" s="61"/>
      <c r="K27" s="51"/>
    </row>
    <row r="28" spans="1:11" ht="16.3" x14ac:dyDescent="0.3">
      <c r="A28" s="14" t="s">
        <v>11</v>
      </c>
      <c r="B28" s="40">
        <v>805</v>
      </c>
      <c r="C28" s="3" t="s">
        <v>7</v>
      </c>
      <c r="D28" s="3" t="s">
        <v>12</v>
      </c>
      <c r="E28" s="23"/>
      <c r="F28" s="79"/>
      <c r="G28" s="68">
        <f>G29</f>
        <v>19</v>
      </c>
      <c r="H28" s="61"/>
    </row>
    <row r="29" spans="1:11" x14ac:dyDescent="0.25">
      <c r="A29" s="46" t="s">
        <v>45</v>
      </c>
      <c r="B29" s="41">
        <v>805</v>
      </c>
      <c r="C29" s="48" t="s">
        <v>7</v>
      </c>
      <c r="D29" s="48">
        <v>13</v>
      </c>
      <c r="E29" s="47" t="s">
        <v>46</v>
      </c>
      <c r="F29" s="83"/>
      <c r="G29" s="67">
        <f>G30+G34+G32</f>
        <v>19</v>
      </c>
      <c r="H29" s="61"/>
    </row>
    <row r="30" spans="1:11" ht="31.25" hidden="1" x14ac:dyDescent="0.25">
      <c r="A30" s="16" t="s">
        <v>30</v>
      </c>
      <c r="B30" s="42">
        <v>805</v>
      </c>
      <c r="C30" s="5" t="s">
        <v>7</v>
      </c>
      <c r="D30" s="5">
        <v>13</v>
      </c>
      <c r="E30" s="24" t="s">
        <v>58</v>
      </c>
      <c r="F30" s="84"/>
      <c r="G30" s="49">
        <f>G31</f>
        <v>0</v>
      </c>
      <c r="H30" s="61"/>
    </row>
    <row r="31" spans="1:11" hidden="1" x14ac:dyDescent="0.25">
      <c r="A31" s="16" t="s">
        <v>40</v>
      </c>
      <c r="B31" s="42">
        <v>805</v>
      </c>
      <c r="C31" s="5" t="s">
        <v>7</v>
      </c>
      <c r="D31" s="5">
        <v>13</v>
      </c>
      <c r="E31" s="24" t="s">
        <v>58</v>
      </c>
      <c r="F31" s="85">
        <v>800</v>
      </c>
      <c r="G31" s="49">
        <f>7.7+5-7.7-5</f>
        <v>0</v>
      </c>
      <c r="H31" s="61"/>
    </row>
    <row r="32" spans="1:11" ht="93.75" x14ac:dyDescent="0.25">
      <c r="A32" s="16" t="s">
        <v>85</v>
      </c>
      <c r="B32" s="42">
        <v>805</v>
      </c>
      <c r="C32" s="5" t="s">
        <v>7</v>
      </c>
      <c r="D32" s="5">
        <v>13</v>
      </c>
      <c r="E32" s="24" t="s">
        <v>84</v>
      </c>
      <c r="F32" s="5"/>
      <c r="G32" s="67">
        <v>19</v>
      </c>
      <c r="H32" s="61"/>
    </row>
    <row r="33" spans="1:11" x14ac:dyDescent="0.25">
      <c r="A33" s="16" t="s">
        <v>42</v>
      </c>
      <c r="B33" s="42">
        <v>805</v>
      </c>
      <c r="C33" s="5" t="s">
        <v>7</v>
      </c>
      <c r="D33" s="5">
        <v>13</v>
      </c>
      <c r="E33" s="24" t="s">
        <v>84</v>
      </c>
      <c r="F33" s="5" t="s">
        <v>31</v>
      </c>
      <c r="G33" s="67">
        <v>19</v>
      </c>
      <c r="H33" s="61"/>
    </row>
    <row r="34" spans="1:11" ht="31.25" hidden="1" x14ac:dyDescent="0.25">
      <c r="A34" s="16" t="s">
        <v>69</v>
      </c>
      <c r="B34" s="5">
        <v>805</v>
      </c>
      <c r="C34" s="5" t="s">
        <v>7</v>
      </c>
      <c r="D34" s="5">
        <v>13</v>
      </c>
      <c r="E34" s="24" t="s">
        <v>70</v>
      </c>
      <c r="F34" s="5"/>
      <c r="G34" s="49">
        <f>G35</f>
        <v>0</v>
      </c>
      <c r="H34" s="61"/>
    </row>
    <row r="35" spans="1:11" hidden="1" x14ac:dyDescent="0.25">
      <c r="A35" s="16" t="s">
        <v>40</v>
      </c>
      <c r="B35" s="5">
        <v>805</v>
      </c>
      <c r="C35" s="5" t="s">
        <v>7</v>
      </c>
      <c r="D35" s="5">
        <v>13</v>
      </c>
      <c r="E35" s="24" t="s">
        <v>70</v>
      </c>
      <c r="F35" s="85">
        <v>800</v>
      </c>
      <c r="G35" s="49">
        <f>200-200</f>
        <v>0</v>
      </c>
      <c r="H35" s="61"/>
    </row>
    <row r="36" spans="1:11" x14ac:dyDescent="0.25">
      <c r="A36" s="19" t="s">
        <v>49</v>
      </c>
      <c r="B36" s="13">
        <v>805</v>
      </c>
      <c r="C36" s="13" t="s">
        <v>10</v>
      </c>
      <c r="D36" s="13"/>
      <c r="E36" s="26"/>
      <c r="F36" s="86"/>
      <c r="G36" s="69">
        <f>G37+G41</f>
        <v>60756.7</v>
      </c>
      <c r="H36" s="61"/>
      <c r="J36" s="51"/>
    </row>
    <row r="37" spans="1:11" ht="16.3" x14ac:dyDescent="0.3">
      <c r="A37" s="17" t="s">
        <v>50</v>
      </c>
      <c r="B37" s="3">
        <v>805</v>
      </c>
      <c r="C37" s="3" t="s">
        <v>10</v>
      </c>
      <c r="D37" s="3" t="s">
        <v>51</v>
      </c>
      <c r="E37" s="24"/>
      <c r="F37" s="81"/>
      <c r="G37" s="66">
        <f>G38</f>
        <v>59261.599999999999</v>
      </c>
      <c r="H37" s="61"/>
    </row>
    <row r="38" spans="1:11" ht="16.3" x14ac:dyDescent="0.3">
      <c r="A38" s="46" t="s">
        <v>45</v>
      </c>
      <c r="B38" s="48">
        <v>805</v>
      </c>
      <c r="C38" s="48" t="s">
        <v>10</v>
      </c>
      <c r="D38" s="48" t="s">
        <v>51</v>
      </c>
      <c r="E38" s="47" t="s">
        <v>46</v>
      </c>
      <c r="F38" s="80"/>
      <c r="G38" s="66">
        <f>G39</f>
        <v>59261.599999999999</v>
      </c>
      <c r="H38" s="61"/>
    </row>
    <row r="39" spans="1:11" ht="78.150000000000006" x14ac:dyDescent="0.25">
      <c r="A39" s="16" t="s">
        <v>57</v>
      </c>
      <c r="B39" s="5">
        <v>805</v>
      </c>
      <c r="C39" s="5" t="s">
        <v>10</v>
      </c>
      <c r="D39" s="5" t="s">
        <v>51</v>
      </c>
      <c r="E39" s="24" t="s">
        <v>59</v>
      </c>
      <c r="F39" s="81"/>
      <c r="G39" s="49">
        <f>G40</f>
        <v>59261.599999999999</v>
      </c>
      <c r="H39" s="61"/>
    </row>
    <row r="40" spans="1:11" ht="46.9" x14ac:dyDescent="0.25">
      <c r="A40" s="50" t="s">
        <v>68</v>
      </c>
      <c r="B40" s="5">
        <v>805</v>
      </c>
      <c r="C40" s="5" t="s">
        <v>10</v>
      </c>
      <c r="D40" s="5" t="s">
        <v>51</v>
      </c>
      <c r="E40" s="24" t="s">
        <v>59</v>
      </c>
      <c r="F40" s="5" t="s">
        <v>41</v>
      </c>
      <c r="G40" s="49">
        <v>59261.599999999999</v>
      </c>
      <c r="H40" s="61"/>
      <c r="K40" s="51"/>
    </row>
    <row r="41" spans="1:11" ht="32.6" x14ac:dyDescent="0.3">
      <c r="A41" s="17" t="s">
        <v>63</v>
      </c>
      <c r="B41" s="3">
        <v>805</v>
      </c>
      <c r="C41" s="3" t="s">
        <v>10</v>
      </c>
      <c r="D41" s="3" t="s">
        <v>61</v>
      </c>
      <c r="E41" s="24"/>
      <c r="F41" s="5"/>
      <c r="G41" s="66">
        <f>G42+G46</f>
        <v>1495.1</v>
      </c>
      <c r="H41" s="61"/>
    </row>
    <row r="42" spans="1:11" ht="46.9" x14ac:dyDescent="0.25">
      <c r="A42" s="16" t="s">
        <v>60</v>
      </c>
      <c r="B42" s="5">
        <v>805</v>
      </c>
      <c r="C42" s="5" t="s">
        <v>10</v>
      </c>
      <c r="D42" s="5" t="s">
        <v>61</v>
      </c>
      <c r="E42" s="24" t="s">
        <v>52</v>
      </c>
      <c r="F42" s="81"/>
      <c r="G42" s="68">
        <f>G43</f>
        <v>1495.1</v>
      </c>
      <c r="H42" s="61"/>
    </row>
    <row r="43" spans="1:11" ht="93.75" x14ac:dyDescent="0.25">
      <c r="A43" s="16" t="s">
        <v>79</v>
      </c>
      <c r="B43" s="5">
        <v>805</v>
      </c>
      <c r="C43" s="5" t="s">
        <v>10</v>
      </c>
      <c r="D43" s="5" t="s">
        <v>61</v>
      </c>
      <c r="E43" s="24" t="s">
        <v>78</v>
      </c>
      <c r="F43" s="85"/>
      <c r="G43" s="49">
        <f>G44</f>
        <v>1495.1</v>
      </c>
      <c r="H43" s="61"/>
    </row>
    <row r="44" spans="1:11" ht="31.25" x14ac:dyDescent="0.25">
      <c r="A44" s="16" t="s">
        <v>62</v>
      </c>
      <c r="B44" s="5">
        <v>805</v>
      </c>
      <c r="C44" s="5" t="s">
        <v>10</v>
      </c>
      <c r="D44" s="5" t="s">
        <v>61</v>
      </c>
      <c r="E44" s="24" t="s">
        <v>65</v>
      </c>
      <c r="F44" s="85"/>
      <c r="G44" s="49">
        <f>G45</f>
        <v>1495.1</v>
      </c>
      <c r="H44" s="61"/>
    </row>
    <row r="45" spans="1:11" ht="46.9" x14ac:dyDescent="0.25">
      <c r="A45" s="16" t="s">
        <v>68</v>
      </c>
      <c r="B45" s="5">
        <v>805</v>
      </c>
      <c r="C45" s="5" t="s">
        <v>10</v>
      </c>
      <c r="D45" s="5" t="s">
        <v>61</v>
      </c>
      <c r="E45" s="24" t="s">
        <v>65</v>
      </c>
      <c r="F45" s="85">
        <v>200</v>
      </c>
      <c r="G45" s="49">
        <v>1495.1</v>
      </c>
      <c r="H45" s="61"/>
    </row>
    <row r="46" spans="1:11" ht="46.9" hidden="1" x14ac:dyDescent="0.25">
      <c r="A46" s="50" t="s">
        <v>88</v>
      </c>
      <c r="B46" s="5" t="s">
        <v>77</v>
      </c>
      <c r="C46" s="5" t="s">
        <v>10</v>
      </c>
      <c r="D46" s="5" t="s">
        <v>61</v>
      </c>
      <c r="E46" s="24" t="s">
        <v>87</v>
      </c>
      <c r="F46" s="85"/>
      <c r="G46" s="49">
        <f>G47</f>
        <v>0</v>
      </c>
      <c r="H46" s="61"/>
    </row>
    <row r="47" spans="1:11" ht="31.25" hidden="1" x14ac:dyDescent="0.25">
      <c r="A47" s="16" t="s">
        <v>86</v>
      </c>
      <c r="B47" s="5" t="s">
        <v>77</v>
      </c>
      <c r="C47" s="5" t="s">
        <v>10</v>
      </c>
      <c r="D47" s="5" t="s">
        <v>61</v>
      </c>
      <c r="E47" s="24" t="s">
        <v>102</v>
      </c>
      <c r="F47" s="85"/>
      <c r="G47" s="49">
        <f>G48</f>
        <v>0</v>
      </c>
      <c r="H47" s="61"/>
    </row>
    <row r="48" spans="1:11" ht="46.9" hidden="1" x14ac:dyDescent="0.25">
      <c r="A48" s="62" t="s">
        <v>68</v>
      </c>
      <c r="B48" s="5" t="s">
        <v>77</v>
      </c>
      <c r="C48" s="5" t="s">
        <v>10</v>
      </c>
      <c r="D48" s="5" t="s">
        <v>61</v>
      </c>
      <c r="E48" s="64" t="s">
        <v>102</v>
      </c>
      <c r="F48" s="85" t="s">
        <v>41</v>
      </c>
      <c r="G48" s="49">
        <v>0</v>
      </c>
      <c r="H48" s="61"/>
    </row>
    <row r="49" spans="1:11" s="2" customFormat="1" ht="31.25" x14ac:dyDescent="0.25">
      <c r="A49" s="19" t="s">
        <v>13</v>
      </c>
      <c r="B49" s="13">
        <v>805</v>
      </c>
      <c r="C49" s="13" t="s">
        <v>14</v>
      </c>
      <c r="D49" s="13"/>
      <c r="E49" s="26"/>
      <c r="F49" s="86"/>
      <c r="G49" s="69">
        <f>G50+G54+G58</f>
        <v>119999.1</v>
      </c>
      <c r="H49" s="61"/>
      <c r="J49" s="77"/>
    </row>
    <row r="50" spans="1:11" s="2" customFormat="1" ht="16.3" x14ac:dyDescent="0.3">
      <c r="A50" s="17" t="s">
        <v>15</v>
      </c>
      <c r="B50" s="3">
        <v>805</v>
      </c>
      <c r="C50" s="3" t="s">
        <v>14</v>
      </c>
      <c r="D50" s="3" t="s">
        <v>7</v>
      </c>
      <c r="E50" s="25"/>
      <c r="F50" s="85"/>
      <c r="G50" s="66">
        <f>G51</f>
        <v>32120</v>
      </c>
      <c r="H50" s="61"/>
    </row>
    <row r="51" spans="1:11" s="2" customFormat="1" x14ac:dyDescent="0.25">
      <c r="A51" s="46" t="s">
        <v>45</v>
      </c>
      <c r="B51" s="48">
        <v>805</v>
      </c>
      <c r="C51" s="48" t="s">
        <v>14</v>
      </c>
      <c r="D51" s="48" t="s">
        <v>7</v>
      </c>
      <c r="E51" s="47" t="s">
        <v>46</v>
      </c>
      <c r="F51" s="87"/>
      <c r="G51" s="67">
        <f>G52</f>
        <v>32120</v>
      </c>
      <c r="H51" s="61"/>
    </row>
    <row r="52" spans="1:11" s="2" customFormat="1" ht="78.150000000000006" x14ac:dyDescent="0.25">
      <c r="A52" s="16" t="s">
        <v>56</v>
      </c>
      <c r="B52" s="5">
        <v>805</v>
      </c>
      <c r="C52" s="5" t="s">
        <v>14</v>
      </c>
      <c r="D52" s="5" t="s">
        <v>7</v>
      </c>
      <c r="E52" s="24" t="s">
        <v>84</v>
      </c>
      <c r="F52" s="5"/>
      <c r="G52" s="49">
        <f>G53</f>
        <v>32120</v>
      </c>
      <c r="H52" s="61"/>
    </row>
    <row r="53" spans="1:11" s="2" customFormat="1" x14ac:dyDescent="0.25">
      <c r="A53" s="16" t="s">
        <v>42</v>
      </c>
      <c r="B53" s="5">
        <v>805</v>
      </c>
      <c r="C53" s="5" t="s">
        <v>14</v>
      </c>
      <c r="D53" s="5" t="s">
        <v>7</v>
      </c>
      <c r="E53" s="24" t="s">
        <v>84</v>
      </c>
      <c r="F53" s="5" t="s">
        <v>31</v>
      </c>
      <c r="G53" s="49">
        <f>31537+583</f>
        <v>32120</v>
      </c>
      <c r="H53" s="61"/>
    </row>
    <row r="54" spans="1:11" s="2" customFormat="1" ht="16.3" hidden="1" x14ac:dyDescent="0.3">
      <c r="A54" s="58" t="s">
        <v>16</v>
      </c>
      <c r="B54" s="3">
        <v>805</v>
      </c>
      <c r="C54" s="3" t="s">
        <v>14</v>
      </c>
      <c r="D54" s="3" t="s">
        <v>17</v>
      </c>
      <c r="E54" s="25"/>
      <c r="F54" s="88"/>
      <c r="G54" s="66">
        <f>G56</f>
        <v>0</v>
      </c>
      <c r="H54" s="61"/>
    </row>
    <row r="55" spans="1:11" s="2" customFormat="1" ht="16.3" hidden="1" x14ac:dyDescent="0.3">
      <c r="A55" s="46" t="s">
        <v>45</v>
      </c>
      <c r="B55" s="48">
        <v>805</v>
      </c>
      <c r="C55" s="48" t="s">
        <v>14</v>
      </c>
      <c r="D55" s="48" t="s">
        <v>17</v>
      </c>
      <c r="E55" s="47" t="s">
        <v>46</v>
      </c>
      <c r="F55" s="79"/>
      <c r="G55" s="67">
        <f>G56</f>
        <v>0</v>
      </c>
      <c r="H55" s="61"/>
    </row>
    <row r="56" spans="1:11" s="2" customFormat="1" ht="31.25" hidden="1" x14ac:dyDescent="0.25">
      <c r="A56" s="16" t="s">
        <v>18</v>
      </c>
      <c r="B56" s="5">
        <v>805</v>
      </c>
      <c r="C56" s="5" t="s">
        <v>14</v>
      </c>
      <c r="D56" s="5" t="s">
        <v>17</v>
      </c>
      <c r="E56" s="24" t="s">
        <v>71</v>
      </c>
      <c r="F56" s="81"/>
      <c r="G56" s="49">
        <f>G57</f>
        <v>0</v>
      </c>
      <c r="H56" s="61"/>
    </row>
    <row r="57" spans="1:11" s="4" customFormat="1" ht="47.55" hidden="1" x14ac:dyDescent="0.3">
      <c r="A57" s="50" t="s">
        <v>68</v>
      </c>
      <c r="B57" s="5">
        <v>805</v>
      </c>
      <c r="C57" s="5" t="s">
        <v>14</v>
      </c>
      <c r="D57" s="5" t="s">
        <v>17</v>
      </c>
      <c r="E57" s="24" t="s">
        <v>71</v>
      </c>
      <c r="F57" s="5" t="s">
        <v>41</v>
      </c>
      <c r="G57" s="49">
        <f>330-330</f>
        <v>0</v>
      </c>
      <c r="H57" s="61"/>
    </row>
    <row r="58" spans="1:11" ht="16.3" x14ac:dyDescent="0.3">
      <c r="A58" s="17" t="s">
        <v>19</v>
      </c>
      <c r="B58" s="3">
        <v>805</v>
      </c>
      <c r="C58" s="3" t="s">
        <v>14</v>
      </c>
      <c r="D58" s="3" t="s">
        <v>8</v>
      </c>
      <c r="E58" s="23"/>
      <c r="F58" s="79"/>
      <c r="G58" s="66">
        <f>G59+G66+G63</f>
        <v>87879.1</v>
      </c>
      <c r="H58" s="61"/>
      <c r="K58" s="51"/>
    </row>
    <row r="59" spans="1:11" ht="47.55" x14ac:dyDescent="0.3">
      <c r="A59" s="16" t="s">
        <v>82</v>
      </c>
      <c r="B59" s="5">
        <v>805</v>
      </c>
      <c r="C59" s="5" t="s">
        <v>14</v>
      </c>
      <c r="D59" s="5" t="s">
        <v>8</v>
      </c>
      <c r="E59" s="24" t="s">
        <v>76</v>
      </c>
      <c r="F59" s="79"/>
      <c r="G59" s="66">
        <f>G60</f>
        <v>1455</v>
      </c>
      <c r="H59" s="61"/>
    </row>
    <row r="60" spans="1:11" ht="62.5" x14ac:dyDescent="0.25">
      <c r="A60" s="16" t="s">
        <v>83</v>
      </c>
      <c r="B60" s="5">
        <v>805</v>
      </c>
      <c r="C60" s="5" t="s">
        <v>14</v>
      </c>
      <c r="D60" s="5" t="s">
        <v>8</v>
      </c>
      <c r="E60" s="24" t="s">
        <v>80</v>
      </c>
      <c r="F60" s="81"/>
      <c r="G60" s="49">
        <f>G61</f>
        <v>1455</v>
      </c>
      <c r="H60" s="61"/>
    </row>
    <row r="61" spans="1:11" x14ac:dyDescent="0.25">
      <c r="A61" s="16" t="s">
        <v>64</v>
      </c>
      <c r="B61" s="5">
        <v>805</v>
      </c>
      <c r="C61" s="5" t="s">
        <v>14</v>
      </c>
      <c r="D61" s="5" t="s">
        <v>8</v>
      </c>
      <c r="E61" s="24" t="s">
        <v>81</v>
      </c>
      <c r="F61" s="81"/>
      <c r="G61" s="49">
        <f>G62</f>
        <v>1455</v>
      </c>
      <c r="H61" s="61"/>
    </row>
    <row r="62" spans="1:11" ht="46.9" x14ac:dyDescent="0.25">
      <c r="A62" s="50" t="s">
        <v>68</v>
      </c>
      <c r="B62" s="5">
        <v>805</v>
      </c>
      <c r="C62" s="5" t="s">
        <v>14</v>
      </c>
      <c r="D62" s="5" t="s">
        <v>8</v>
      </c>
      <c r="E62" s="24" t="s">
        <v>81</v>
      </c>
      <c r="F62" s="5" t="s">
        <v>41</v>
      </c>
      <c r="G62" s="49">
        <f>1700-245</f>
        <v>1455</v>
      </c>
      <c r="H62" s="61"/>
    </row>
    <row r="63" spans="1:11" ht="62.5" x14ac:dyDescent="0.25">
      <c r="A63" s="16" t="s">
        <v>92</v>
      </c>
      <c r="B63" s="5" t="s">
        <v>77</v>
      </c>
      <c r="C63" s="5" t="s">
        <v>14</v>
      </c>
      <c r="D63" s="5" t="s">
        <v>8</v>
      </c>
      <c r="E63" s="24" t="s">
        <v>93</v>
      </c>
      <c r="F63" s="85"/>
      <c r="G63" s="49">
        <f>G64+G65</f>
        <v>380</v>
      </c>
      <c r="H63" s="61"/>
    </row>
    <row r="64" spans="1:11" ht="31.25" x14ac:dyDescent="0.25">
      <c r="A64" s="16" t="s">
        <v>94</v>
      </c>
      <c r="B64" s="5" t="s">
        <v>77</v>
      </c>
      <c r="C64" s="5" t="s">
        <v>14</v>
      </c>
      <c r="D64" s="5" t="s">
        <v>8</v>
      </c>
      <c r="E64" s="24" t="s">
        <v>93</v>
      </c>
      <c r="F64" s="85">
        <v>200</v>
      </c>
      <c r="G64" s="49">
        <v>342</v>
      </c>
      <c r="H64" s="61"/>
    </row>
    <row r="65" spans="1:11" ht="31.25" x14ac:dyDescent="0.25">
      <c r="A65" s="16" t="s">
        <v>101</v>
      </c>
      <c r="B65" s="5" t="s">
        <v>77</v>
      </c>
      <c r="C65" s="5" t="s">
        <v>14</v>
      </c>
      <c r="D65" s="5" t="s">
        <v>8</v>
      </c>
      <c r="E65" s="24" t="s">
        <v>93</v>
      </c>
      <c r="F65" s="85">
        <v>300</v>
      </c>
      <c r="G65" s="49">
        <v>38</v>
      </c>
      <c r="H65" s="61"/>
    </row>
    <row r="66" spans="1:11" x14ac:dyDescent="0.25">
      <c r="A66" s="46" t="s">
        <v>45</v>
      </c>
      <c r="B66" s="48">
        <v>805</v>
      </c>
      <c r="C66" s="48" t="s">
        <v>14</v>
      </c>
      <c r="D66" s="48" t="s">
        <v>8</v>
      </c>
      <c r="E66" s="47" t="s">
        <v>46</v>
      </c>
      <c r="F66" s="48"/>
      <c r="G66" s="67">
        <f>G67+G69+G71+G75+G73</f>
        <v>86044.1</v>
      </c>
      <c r="H66" s="61"/>
    </row>
    <row r="67" spans="1:11" x14ac:dyDescent="0.25">
      <c r="A67" s="16" t="s">
        <v>20</v>
      </c>
      <c r="B67" s="5">
        <v>805</v>
      </c>
      <c r="C67" s="5" t="s">
        <v>14</v>
      </c>
      <c r="D67" s="5" t="s">
        <v>8</v>
      </c>
      <c r="E67" s="24" t="s">
        <v>53</v>
      </c>
      <c r="F67" s="81"/>
      <c r="G67" s="49">
        <f>G68</f>
        <v>42991</v>
      </c>
      <c r="H67" s="61"/>
    </row>
    <row r="68" spans="1:11" ht="46.9" x14ac:dyDescent="0.25">
      <c r="A68" s="50" t="s">
        <v>68</v>
      </c>
      <c r="B68" s="5">
        <v>805</v>
      </c>
      <c r="C68" s="5" t="s">
        <v>14</v>
      </c>
      <c r="D68" s="5" t="s">
        <v>8</v>
      </c>
      <c r="E68" s="24" t="s">
        <v>53</v>
      </c>
      <c r="F68" s="5" t="s">
        <v>41</v>
      </c>
      <c r="G68" s="49">
        <v>42991</v>
      </c>
      <c r="H68" s="61"/>
    </row>
    <row r="69" spans="1:11" x14ac:dyDescent="0.25">
      <c r="A69" s="16" t="s">
        <v>21</v>
      </c>
      <c r="B69" s="5">
        <v>805</v>
      </c>
      <c r="C69" s="5" t="s">
        <v>14</v>
      </c>
      <c r="D69" s="5" t="s">
        <v>8</v>
      </c>
      <c r="E69" s="24" t="s">
        <v>54</v>
      </c>
      <c r="F69" s="81"/>
      <c r="G69" s="49">
        <f>G70</f>
        <v>12036</v>
      </c>
      <c r="H69" s="61"/>
    </row>
    <row r="70" spans="1:11" ht="46.9" x14ac:dyDescent="0.25">
      <c r="A70" s="50" t="s">
        <v>68</v>
      </c>
      <c r="B70" s="5">
        <v>805</v>
      </c>
      <c r="C70" s="5" t="s">
        <v>14</v>
      </c>
      <c r="D70" s="5" t="s">
        <v>8</v>
      </c>
      <c r="E70" s="24" t="s">
        <v>54</v>
      </c>
      <c r="F70" s="5" t="s">
        <v>41</v>
      </c>
      <c r="G70" s="49">
        <v>12036</v>
      </c>
      <c r="H70" s="61"/>
      <c r="K70" s="51"/>
    </row>
    <row r="71" spans="1:11" ht="31.25" x14ac:dyDescent="0.25">
      <c r="A71" s="16" t="s">
        <v>22</v>
      </c>
      <c r="B71" s="5">
        <v>805</v>
      </c>
      <c r="C71" s="5" t="s">
        <v>14</v>
      </c>
      <c r="D71" s="5" t="s">
        <v>8</v>
      </c>
      <c r="E71" s="24" t="s">
        <v>55</v>
      </c>
      <c r="F71" s="81"/>
      <c r="G71" s="49">
        <f>G72</f>
        <v>13006.6</v>
      </c>
      <c r="H71" s="61"/>
    </row>
    <row r="72" spans="1:11" ht="46.9" x14ac:dyDescent="0.25">
      <c r="A72" s="50" t="s">
        <v>68</v>
      </c>
      <c r="B72" s="5">
        <v>805</v>
      </c>
      <c r="C72" s="5" t="s">
        <v>14</v>
      </c>
      <c r="D72" s="5" t="s">
        <v>8</v>
      </c>
      <c r="E72" s="24" t="s">
        <v>55</v>
      </c>
      <c r="F72" s="5" t="s">
        <v>41</v>
      </c>
      <c r="G72" s="70">
        <v>13006.6</v>
      </c>
      <c r="H72" s="61"/>
      <c r="K72" s="51"/>
    </row>
    <row r="73" spans="1:11" ht="31.25" x14ac:dyDescent="0.25">
      <c r="A73" s="16" t="s">
        <v>89</v>
      </c>
      <c r="B73" s="5" t="s">
        <v>77</v>
      </c>
      <c r="C73" s="5" t="s">
        <v>14</v>
      </c>
      <c r="D73" s="5" t="s">
        <v>8</v>
      </c>
      <c r="E73" s="24" t="s">
        <v>90</v>
      </c>
      <c r="F73" s="5"/>
      <c r="G73" s="49">
        <f>G74</f>
        <v>1200</v>
      </c>
      <c r="H73" s="61"/>
    </row>
    <row r="74" spans="1:11" ht="46.9" x14ac:dyDescent="0.25">
      <c r="A74" s="16" t="s">
        <v>91</v>
      </c>
      <c r="B74" s="5" t="s">
        <v>77</v>
      </c>
      <c r="C74" s="5" t="s">
        <v>14</v>
      </c>
      <c r="D74" s="5" t="s">
        <v>8</v>
      </c>
      <c r="E74" s="24" t="s">
        <v>90</v>
      </c>
      <c r="F74" s="5" t="s">
        <v>41</v>
      </c>
      <c r="G74" s="49">
        <v>1200</v>
      </c>
      <c r="H74" s="61"/>
    </row>
    <row r="75" spans="1:11" x14ac:dyDescent="0.25">
      <c r="A75" s="16" t="s">
        <v>66</v>
      </c>
      <c r="B75" s="5">
        <v>805</v>
      </c>
      <c r="C75" s="5" t="s">
        <v>14</v>
      </c>
      <c r="D75" s="5" t="s">
        <v>8</v>
      </c>
      <c r="E75" s="24" t="s">
        <v>67</v>
      </c>
      <c r="F75" s="81"/>
      <c r="G75" s="49">
        <f>G76</f>
        <v>16810.5</v>
      </c>
      <c r="H75" s="61"/>
    </row>
    <row r="76" spans="1:11" ht="46.9" x14ac:dyDescent="0.25">
      <c r="A76" s="50" t="s">
        <v>68</v>
      </c>
      <c r="B76" s="5">
        <v>805</v>
      </c>
      <c r="C76" s="5" t="s">
        <v>14</v>
      </c>
      <c r="D76" s="5" t="s">
        <v>8</v>
      </c>
      <c r="E76" s="24" t="s">
        <v>67</v>
      </c>
      <c r="F76" s="5" t="s">
        <v>41</v>
      </c>
      <c r="G76" s="49">
        <v>16810.5</v>
      </c>
      <c r="H76" s="61"/>
      <c r="K76" s="51"/>
    </row>
    <row r="77" spans="1:11" x14ac:dyDescent="0.25">
      <c r="A77" s="18" t="s">
        <v>23</v>
      </c>
      <c r="B77" s="13">
        <v>805</v>
      </c>
      <c r="C77" s="13" t="s">
        <v>24</v>
      </c>
      <c r="D77" s="13"/>
      <c r="E77" s="29"/>
      <c r="F77" s="13"/>
      <c r="G77" s="69">
        <f>G78+G82</f>
        <v>85688</v>
      </c>
      <c r="H77" s="61"/>
    </row>
    <row r="78" spans="1:11" s="2" customFormat="1" ht="16.3" x14ac:dyDescent="0.3">
      <c r="A78" s="14" t="s">
        <v>25</v>
      </c>
      <c r="B78" s="3">
        <v>805</v>
      </c>
      <c r="C78" s="3" t="s">
        <v>24</v>
      </c>
      <c r="D78" s="3" t="s">
        <v>7</v>
      </c>
      <c r="E78" s="23"/>
      <c r="F78" s="3"/>
      <c r="G78" s="66">
        <f>G79</f>
        <v>78558.5</v>
      </c>
      <c r="H78" s="61"/>
    </row>
    <row r="79" spans="1:11" s="4" customFormat="1" ht="16.3" x14ac:dyDescent="0.3">
      <c r="A79" s="16" t="s">
        <v>45</v>
      </c>
      <c r="B79" s="5">
        <v>805</v>
      </c>
      <c r="C79" s="5" t="s">
        <v>24</v>
      </c>
      <c r="D79" s="5" t="s">
        <v>7</v>
      </c>
      <c r="E79" s="27" t="s">
        <v>46</v>
      </c>
      <c r="F79" s="5"/>
      <c r="G79" s="49">
        <f>G80</f>
        <v>78558.5</v>
      </c>
      <c r="H79" s="61"/>
    </row>
    <row r="80" spans="1:11" ht="93.75" x14ac:dyDescent="0.25">
      <c r="A80" s="16" t="s">
        <v>85</v>
      </c>
      <c r="B80" s="5">
        <v>805</v>
      </c>
      <c r="C80" s="5" t="s">
        <v>24</v>
      </c>
      <c r="D80" s="5" t="s">
        <v>7</v>
      </c>
      <c r="E80" s="24" t="s">
        <v>84</v>
      </c>
      <c r="F80" s="5"/>
      <c r="G80" s="49">
        <f>G81</f>
        <v>78558.5</v>
      </c>
      <c r="H80" s="61"/>
    </row>
    <row r="81" spans="1:8" x14ac:dyDescent="0.25">
      <c r="A81" s="16" t="s">
        <v>42</v>
      </c>
      <c r="B81" s="5">
        <v>805</v>
      </c>
      <c r="C81" s="5" t="s">
        <v>24</v>
      </c>
      <c r="D81" s="5" t="s">
        <v>7</v>
      </c>
      <c r="E81" s="24" t="s">
        <v>84</v>
      </c>
      <c r="F81" s="5" t="s">
        <v>31</v>
      </c>
      <c r="G81" s="49">
        <v>78558.5</v>
      </c>
      <c r="H81" s="61"/>
    </row>
    <row r="82" spans="1:8" ht="16.3" x14ac:dyDescent="0.3">
      <c r="A82" s="63" t="s">
        <v>33</v>
      </c>
      <c r="B82" s="3">
        <v>805</v>
      </c>
      <c r="C82" s="3" t="s">
        <v>24</v>
      </c>
      <c r="D82" s="59" t="s">
        <v>17</v>
      </c>
      <c r="E82" s="60"/>
      <c r="F82" s="59"/>
      <c r="G82" s="71">
        <f>G83</f>
        <v>7129.5</v>
      </c>
      <c r="H82" s="61"/>
    </row>
    <row r="83" spans="1:8" s="4" customFormat="1" ht="16.3" x14ac:dyDescent="0.3">
      <c r="A83" s="16" t="s">
        <v>45</v>
      </c>
      <c r="B83" s="5">
        <v>805</v>
      </c>
      <c r="C83" s="5" t="s">
        <v>24</v>
      </c>
      <c r="D83" s="5" t="s">
        <v>17</v>
      </c>
      <c r="E83" s="27" t="s">
        <v>46</v>
      </c>
      <c r="F83" s="5"/>
      <c r="G83" s="49">
        <f>G84</f>
        <v>7129.5</v>
      </c>
      <c r="H83" s="61"/>
    </row>
    <row r="84" spans="1:8" ht="93.75" x14ac:dyDescent="0.25">
      <c r="A84" s="16" t="s">
        <v>85</v>
      </c>
      <c r="B84" s="5">
        <v>805</v>
      </c>
      <c r="C84" s="5" t="s">
        <v>24</v>
      </c>
      <c r="D84" s="5" t="s">
        <v>17</v>
      </c>
      <c r="E84" s="24" t="s">
        <v>84</v>
      </c>
      <c r="F84" s="5"/>
      <c r="G84" s="49">
        <f>G85</f>
        <v>7129.5</v>
      </c>
      <c r="H84" s="61"/>
    </row>
    <row r="85" spans="1:8" x14ac:dyDescent="0.25">
      <c r="A85" s="16" t="s">
        <v>42</v>
      </c>
      <c r="B85" s="5">
        <v>805</v>
      </c>
      <c r="C85" s="5" t="s">
        <v>24</v>
      </c>
      <c r="D85" s="5" t="s">
        <v>17</v>
      </c>
      <c r="E85" s="24" t="s">
        <v>84</v>
      </c>
      <c r="F85" s="5" t="s">
        <v>31</v>
      </c>
      <c r="G85" s="49">
        <v>7129.5</v>
      </c>
      <c r="H85" s="61"/>
    </row>
    <row r="86" spans="1:8" x14ac:dyDescent="0.25">
      <c r="A86" s="18" t="s">
        <v>98</v>
      </c>
      <c r="B86" s="13">
        <v>805</v>
      </c>
      <c r="C86" s="13" t="s">
        <v>95</v>
      </c>
      <c r="D86" s="13"/>
      <c r="E86" s="29"/>
      <c r="F86" s="13"/>
      <c r="G86" s="72">
        <f>G87</f>
        <v>400</v>
      </c>
      <c r="H86" s="61"/>
    </row>
    <row r="87" spans="1:8" s="2" customFormat="1" ht="16.3" x14ac:dyDescent="0.3">
      <c r="A87" s="14" t="s">
        <v>99</v>
      </c>
      <c r="B87" s="3">
        <v>805</v>
      </c>
      <c r="C87" s="3" t="s">
        <v>95</v>
      </c>
      <c r="D87" s="3" t="s">
        <v>8</v>
      </c>
      <c r="E87" s="28"/>
      <c r="F87" s="3"/>
      <c r="G87" s="73">
        <f>G88+G90</f>
        <v>400</v>
      </c>
      <c r="H87" s="61"/>
    </row>
    <row r="88" spans="1:8" s="4" customFormat="1" ht="16.3" hidden="1" x14ac:dyDescent="0.3">
      <c r="A88" s="16" t="s">
        <v>100</v>
      </c>
      <c r="B88" s="5">
        <v>805</v>
      </c>
      <c r="C88" s="5" t="s">
        <v>95</v>
      </c>
      <c r="D88" s="5" t="s">
        <v>8</v>
      </c>
      <c r="E88" s="27" t="s">
        <v>96</v>
      </c>
      <c r="F88" s="5"/>
      <c r="G88" s="49">
        <f>G89</f>
        <v>0</v>
      </c>
      <c r="H88" s="61"/>
    </row>
    <row r="89" spans="1:8" ht="31.25" hidden="1" x14ac:dyDescent="0.25">
      <c r="A89" s="16" t="s">
        <v>101</v>
      </c>
      <c r="B89" s="5">
        <v>805</v>
      </c>
      <c r="C89" s="5" t="s">
        <v>95</v>
      </c>
      <c r="D89" s="5" t="s">
        <v>8</v>
      </c>
      <c r="E89" s="27" t="s">
        <v>96</v>
      </c>
      <c r="F89" s="5" t="s">
        <v>97</v>
      </c>
      <c r="G89" s="74">
        <f>100-100</f>
        <v>0</v>
      </c>
      <c r="H89" s="61"/>
    </row>
    <row r="90" spans="1:8" ht="93.75" x14ac:dyDescent="0.25">
      <c r="A90" s="16" t="s">
        <v>85</v>
      </c>
      <c r="B90" s="5">
        <v>805</v>
      </c>
      <c r="C90" s="5" t="s">
        <v>95</v>
      </c>
      <c r="D90" s="5" t="s">
        <v>8</v>
      </c>
      <c r="E90" s="27" t="s">
        <v>84</v>
      </c>
      <c r="F90" s="5"/>
      <c r="G90" s="49">
        <f>G91</f>
        <v>400</v>
      </c>
      <c r="H90" s="61"/>
    </row>
    <row r="91" spans="1:8" x14ac:dyDescent="0.25">
      <c r="A91" s="16" t="s">
        <v>42</v>
      </c>
      <c r="B91" s="5">
        <v>805</v>
      </c>
      <c r="C91" s="5" t="s">
        <v>95</v>
      </c>
      <c r="D91" s="5" t="s">
        <v>8</v>
      </c>
      <c r="E91" s="27" t="s">
        <v>84</v>
      </c>
      <c r="F91" s="5" t="s">
        <v>31</v>
      </c>
      <c r="G91" s="74">
        <v>400</v>
      </c>
      <c r="H91" s="61"/>
    </row>
    <row r="92" spans="1:8" x14ac:dyDescent="0.25">
      <c r="A92" s="20" t="s">
        <v>26</v>
      </c>
      <c r="B92" s="13">
        <v>805</v>
      </c>
      <c r="C92" s="13" t="s">
        <v>27</v>
      </c>
      <c r="D92" s="13"/>
      <c r="E92" s="29"/>
      <c r="F92" s="21"/>
      <c r="G92" s="69">
        <f>G93</f>
        <v>150351.70000000001</v>
      </c>
      <c r="H92" s="61"/>
    </row>
    <row r="93" spans="1:8" s="2" customFormat="1" ht="16.3" x14ac:dyDescent="0.3">
      <c r="A93" s="14" t="s">
        <v>28</v>
      </c>
      <c r="B93" s="3">
        <v>805</v>
      </c>
      <c r="C93" s="3" t="s">
        <v>27</v>
      </c>
      <c r="D93" s="3" t="s">
        <v>7</v>
      </c>
      <c r="E93" s="28"/>
      <c r="F93" s="3"/>
      <c r="G93" s="66">
        <f>G94</f>
        <v>150351.70000000001</v>
      </c>
      <c r="H93" s="61"/>
    </row>
    <row r="94" spans="1:8" ht="16.3" x14ac:dyDescent="0.3">
      <c r="A94" s="16" t="s">
        <v>45</v>
      </c>
      <c r="B94" s="5">
        <v>805</v>
      </c>
      <c r="C94" s="5" t="s">
        <v>27</v>
      </c>
      <c r="D94" s="5" t="s">
        <v>7</v>
      </c>
      <c r="E94" s="27" t="s">
        <v>46</v>
      </c>
      <c r="F94" s="3"/>
      <c r="G94" s="49">
        <f>G95</f>
        <v>150351.70000000001</v>
      </c>
      <c r="H94" s="61"/>
    </row>
    <row r="95" spans="1:8" ht="93.75" x14ac:dyDescent="0.25">
      <c r="A95" s="16" t="s">
        <v>85</v>
      </c>
      <c r="B95" s="5">
        <v>805</v>
      </c>
      <c r="C95" s="5" t="s">
        <v>27</v>
      </c>
      <c r="D95" s="5" t="s">
        <v>7</v>
      </c>
      <c r="E95" s="24" t="s">
        <v>84</v>
      </c>
      <c r="F95" s="5"/>
      <c r="G95" s="49">
        <f>G96</f>
        <v>150351.70000000001</v>
      </c>
      <c r="H95" s="61"/>
    </row>
    <row r="96" spans="1:8" x14ac:dyDescent="0.25">
      <c r="A96" s="16" t="s">
        <v>42</v>
      </c>
      <c r="B96" s="5">
        <v>805</v>
      </c>
      <c r="C96" s="5" t="s">
        <v>27</v>
      </c>
      <c r="D96" s="5" t="s">
        <v>7</v>
      </c>
      <c r="E96" s="24" t="s">
        <v>84</v>
      </c>
      <c r="F96" s="5" t="s">
        <v>31</v>
      </c>
      <c r="G96" s="49">
        <f>133351.7+10000+7000</f>
        <v>150351.70000000001</v>
      </c>
      <c r="H96" s="61"/>
    </row>
    <row r="97" spans="1:8" ht="78.150000000000006" x14ac:dyDescent="0.25">
      <c r="A97" s="56" t="s">
        <v>72</v>
      </c>
      <c r="B97" s="13">
        <v>805</v>
      </c>
      <c r="C97" s="21" t="s">
        <v>73</v>
      </c>
      <c r="D97" s="21"/>
      <c r="E97" s="57"/>
      <c r="F97" s="89"/>
      <c r="G97" s="65">
        <f>G98</f>
        <v>17672.900000000001</v>
      </c>
      <c r="H97" s="61"/>
    </row>
    <row r="98" spans="1:8" ht="32.6" x14ac:dyDescent="0.3">
      <c r="A98" s="14" t="s">
        <v>74</v>
      </c>
      <c r="B98" s="3">
        <v>805</v>
      </c>
      <c r="C98" s="3" t="s">
        <v>73</v>
      </c>
      <c r="D98" s="3" t="s">
        <v>8</v>
      </c>
      <c r="E98" s="28"/>
      <c r="F98" s="3"/>
      <c r="G98" s="66">
        <f>G99</f>
        <v>17672.900000000001</v>
      </c>
      <c r="H98" s="61"/>
    </row>
    <row r="99" spans="1:8" ht="16.3" x14ac:dyDescent="0.3">
      <c r="A99" s="53" t="s">
        <v>45</v>
      </c>
      <c r="B99" s="3">
        <v>805</v>
      </c>
      <c r="C99" s="5" t="s">
        <v>73</v>
      </c>
      <c r="D99" s="5" t="s">
        <v>8</v>
      </c>
      <c r="E99" s="47" t="s">
        <v>46</v>
      </c>
      <c r="F99" s="5"/>
      <c r="G99" s="49">
        <f>G102+G100</f>
        <v>17672.900000000001</v>
      </c>
      <c r="H99" s="61"/>
    </row>
    <row r="100" spans="1:8" ht="78.150000000000006" x14ac:dyDescent="0.25">
      <c r="A100" s="16" t="s">
        <v>103</v>
      </c>
      <c r="B100" s="54">
        <v>805</v>
      </c>
      <c r="C100" s="54" t="s">
        <v>73</v>
      </c>
      <c r="D100" s="54" t="s">
        <v>8</v>
      </c>
      <c r="E100" s="24" t="s">
        <v>104</v>
      </c>
      <c r="F100" s="54"/>
      <c r="G100" s="49">
        <f>G101</f>
        <v>205</v>
      </c>
      <c r="H100" s="61"/>
    </row>
    <row r="101" spans="1:8" x14ac:dyDescent="0.25">
      <c r="A101" s="16" t="s">
        <v>42</v>
      </c>
      <c r="B101" s="5">
        <v>805</v>
      </c>
      <c r="C101" s="5" t="s">
        <v>73</v>
      </c>
      <c r="D101" s="5" t="s">
        <v>8</v>
      </c>
      <c r="E101" s="24" t="s">
        <v>104</v>
      </c>
      <c r="F101" s="5" t="s">
        <v>31</v>
      </c>
      <c r="G101" s="49">
        <f>5+200</f>
        <v>205</v>
      </c>
      <c r="H101" s="61"/>
    </row>
    <row r="102" spans="1:8" ht="93.75" x14ac:dyDescent="0.25">
      <c r="A102" s="91" t="s">
        <v>85</v>
      </c>
      <c r="B102" s="54">
        <v>805</v>
      </c>
      <c r="C102" s="54" t="s">
        <v>73</v>
      </c>
      <c r="D102" s="54" t="s">
        <v>8</v>
      </c>
      <c r="E102" s="92" t="s">
        <v>84</v>
      </c>
      <c r="F102" s="54"/>
      <c r="G102" s="76">
        <f>G103</f>
        <v>17467.900000000001</v>
      </c>
      <c r="H102" s="61"/>
    </row>
    <row r="103" spans="1:8" ht="16.3" thickBot="1" x14ac:dyDescent="0.3">
      <c r="A103" s="52" t="s">
        <v>42</v>
      </c>
      <c r="B103" s="55">
        <v>805</v>
      </c>
      <c r="C103" s="55" t="s">
        <v>73</v>
      </c>
      <c r="D103" s="54" t="s">
        <v>8</v>
      </c>
      <c r="E103" s="24" t="s">
        <v>84</v>
      </c>
      <c r="F103" s="90" t="s">
        <v>31</v>
      </c>
      <c r="G103" s="49">
        <v>17467.900000000001</v>
      </c>
      <c r="H103" s="61"/>
    </row>
    <row r="104" spans="1:8" ht="16.3" thickBot="1" x14ac:dyDescent="0.3">
      <c r="A104" s="30" t="s">
        <v>29</v>
      </c>
      <c r="B104" s="31"/>
      <c r="C104" s="31"/>
      <c r="D104" s="31"/>
      <c r="E104" s="31"/>
      <c r="F104" s="31"/>
      <c r="G104" s="75">
        <f>G14+G22</f>
        <v>437013.10000000003</v>
      </c>
      <c r="H104" s="61"/>
    </row>
    <row r="105" spans="1:8" x14ac:dyDescent="0.25">
      <c r="H105" s="51"/>
    </row>
    <row r="106" spans="1:8" x14ac:dyDescent="0.25">
      <c r="G106" s="51"/>
    </row>
  </sheetData>
  <mergeCells count="13">
    <mergeCell ref="D12:D13"/>
    <mergeCell ref="E12:E13"/>
    <mergeCell ref="B12:B13"/>
    <mergeCell ref="A8:G8"/>
    <mergeCell ref="A6:G6"/>
    <mergeCell ref="A7:G7"/>
    <mergeCell ref="A9:G9"/>
    <mergeCell ref="A10:F10"/>
    <mergeCell ref="F12:F13"/>
    <mergeCell ref="A11:F11"/>
    <mergeCell ref="G12:G13"/>
    <mergeCell ref="A12:A13"/>
    <mergeCell ref="C12:C13"/>
  </mergeCells>
  <phoneticPr fontId="0" type="noConversion"/>
  <printOptions horizontalCentered="1"/>
  <pageMargins left="0.39370078740157483" right="0.23622047244094491" top="0.19685039370078741" bottom="0.19685039370078741" header="0.35433070866141736" footer="0.19685039370078741"/>
  <pageSetup paperSize="9" scale="8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elab-farid</dc:creator>
  <cp:lastModifiedBy>AdminPC</cp:lastModifiedBy>
  <cp:lastPrinted>2022-02-25T13:17:42Z</cp:lastPrinted>
  <dcterms:created xsi:type="dcterms:W3CDTF">2011-11-01T06:15:33Z</dcterms:created>
  <dcterms:modified xsi:type="dcterms:W3CDTF">2022-03-18T12:53:46Z</dcterms:modified>
</cp:coreProperties>
</file>