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'Источники'!$3:$4</definedName>
    <definedName name="_xlnm.Print_Titles" localSheetId="1">'Расходы'!$3:$4</definedName>
    <definedName name="_xlnm.Print_Area" localSheetId="0">'Доходы'!$A$10:$D$42</definedName>
  </definedNames>
  <calcPr fullCalcOnLoad="1"/>
</workbook>
</file>

<file path=xl/sharedStrings.xml><?xml version="1.0" encoding="utf-8"?>
<sst xmlns="http://schemas.openxmlformats.org/spreadsheetml/2006/main" count="211" uniqueCount="183">
  <si>
    <t>Наименование показателя</t>
  </si>
  <si>
    <t>Доходы бюджета - ИТОГО</t>
  </si>
  <si>
    <t>Расходы бюджета - ИТОГО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</si>
  <si>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</si>
  <si>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</si>
  <si>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</si>
  <si>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</si>
  <si>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</si>
  <si>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</si>
  <si>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>3. Источники финансирования дефицита бюджета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</si>
  <si>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</si>
  <si>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</si>
  <si>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</si>
  <si>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000 0100 0000 00 0000 000</t>
  </si>
  <si>
    <t>000 0105 0000 00 0000 000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</si>
  <si>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</si>
  <si>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</si>
  <si>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</si>
  <si>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</si>
  <si>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</si>
  <si>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</si>
  <si>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НАЛОГИ НА СОВОКУПНЫЙ ДОХОД</t>
  </si>
  <si>
    <t>000 105 00000 00 0000 000</t>
  </si>
  <si>
    <t>Единый сельскохозяйственный налог</t>
  </si>
  <si>
    <t>000 105 03000 01 0000 110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</si>
  <si>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</si>
  <si>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</si>
  <si>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</si>
  <si>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</si>
  <si>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игорный бизнес</t>
  </si>
  <si>
    <t>000 106 05000 02 0000 110</t>
  </si>
  <si>
    <t>Земельный налог</t>
  </si>
  <si>
    <t>000 106 06000 00 0000 110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</si>
  <si>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</si>
  <si>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</si>
  <si>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</si>
  <si>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</si>
  <si>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от государственных и муниципальных унитарных предприятий</t>
  </si>
  <si>
    <t>000 111 07000 00 0000 120</t>
  </si>
  <si>
    <t>ДОХОДЫ ОТ ПРОДАЖИ МАТЕРИАЛЬНЫХ И НЕМАТЕРИАЛЬНЫХ АКТИВОВ</t>
  </si>
  <si>
    <t>000 114 00000 00 0000 000</t>
  </si>
  <si>
    <t>ШТРАФЫ, САНКЦИИ, ВОЗМЕЩЕНИЕ УЩЕРБА</t>
  </si>
  <si>
    <t>000 116 00000 00 0000 000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</si>
  <si>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</si>
  <si>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000 116 33000 00 0000 140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</si>
  <si>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</si>
  <si>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</si>
  <si>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</si>
  <si>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</si>
  <si>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</si>
  <si>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</si>
  <si>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</si>
  <si>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</si>
  <si>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</si>
  <si>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</si>
  <si>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</si>
  <si>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</si>
  <si>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</si>
  <si>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</si>
  <si>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</si>
  <si>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Уплата налога на имущество организаций и земельного налога</t>
  </si>
  <si>
    <t>ЖИЛИЩНО-КОММУНАЛЬНОЕ ХОЗЯЙСТВО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</si>
  <si>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</si>
  <si>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</si>
  <si>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</si>
  <si>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</si>
  <si>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</si>
  <si>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</si>
  <si>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</si>
  <si>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</si>
  <si>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Исполнение за отчетный период</t>
  </si>
  <si>
    <t>Приложение № 1</t>
  </si>
  <si>
    <t xml:space="preserve">к постановлению Исполнительного комитета </t>
  </si>
  <si>
    <t>города Елабуга Елабужского муниципального района</t>
  </si>
  <si>
    <t>2</t>
  </si>
  <si>
    <t>3</t>
  </si>
  <si>
    <t>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</si>
  <si>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</si>
  <si>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</si>
  <si>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 xml:space="preserve">Отчет об исполнении бюджета муниципального образования город Елабуга </t>
  </si>
  <si>
    <t>Уточненные бюджетные назначения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</si>
  <si>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</si>
  <si>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</si>
  <si>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</si>
  <si>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Источники внутренного финансирования дефицита бюджета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</si>
  <si>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</si>
  <si>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</si>
  <si>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</si>
  <si>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Источники финансирования дефицита бюджета - всего</t>
  </si>
  <si>
    <t>Единица измерения: тыс. руб.</t>
  </si>
  <si>
    <t>НАЦИОНАЛЬНАЯ ЭКОНОМИКА</t>
  </si>
  <si>
    <t xml:space="preserve">Кинематография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</si>
  <si>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</si>
  <si>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городских поселений на выравнивание бюджетной обеспеченности</t>
  </si>
  <si>
    <t xml:space="preserve"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</t>
  </si>
  <si>
    <t>Прочие межбюджетные трансферты общего характера</t>
  </si>
  <si>
    <t>Программа развития физической культуры и спорта</t>
  </si>
  <si>
    <t>Непрограммные направления расходов</t>
  </si>
  <si>
    <t>Дорожное хозяйство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</si>
  <si>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</si>
  <si>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Основное мероприятие "Содержание мест захоронений"</t>
  </si>
  <si>
    <t>Муниципальная программа "Повышение безопасности дорожного движения в МО город Елабуга ЕМР"</t>
  </si>
  <si>
    <t>Основное мероприятие «Обеспечение безопасности дорожного движения, сокращение смертности от дорожно-транспортных происшествий и количества дорожно-транспортных происшествий с пострадавшими»</t>
  </si>
  <si>
    <t>Реализация программных мероприятий</t>
  </si>
  <si>
    <t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</si>
  <si>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Основное мероприятие "Развитие физической культуры и спорта"</t>
  </si>
  <si>
    <t>Обеспечение деятельности подведомственных учреждений спортивной подготовки</t>
  </si>
  <si>
    <t>Содержание кладбищ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</si>
  <si>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</si>
  <si>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000 0100 0000000000 000</t>
  </si>
  <si>
    <t>000 0103 0000000000 000</t>
  </si>
  <si>
    <t>000 0103 9900000000 000</t>
  </si>
  <si>
    <t>000 0103 9900002040 000</t>
  </si>
  <si>
    <t>000 0104 0000000000 000</t>
  </si>
  <si>
    <t>000 0104 9900000000 000</t>
  </si>
  <si>
    <t>000 0104 9900002040 000</t>
  </si>
  <si>
    <t>000 0111 0000000000 000</t>
  </si>
  <si>
    <t>000 0111 9900000000 000</t>
  </si>
  <si>
    <t>000 0111 9900007411 000</t>
  </si>
  <si>
    <t>000 0113 0000000000 000</t>
  </si>
  <si>
    <t>000 0113 9900000000 000</t>
  </si>
  <si>
    <t>000 0113 9900002950 000</t>
  </si>
  <si>
    <t>000 0113 9900025600 000</t>
  </si>
  <si>
    <t>000 0400 0000000000 000</t>
  </si>
  <si>
    <t>000 0409 0000000000 000</t>
  </si>
  <si>
    <t>000 0409 9900000000 000</t>
  </si>
  <si>
    <t>000 0409 9900078020 000</t>
  </si>
  <si>
    <t>000 0500 0000000000 000</t>
  </si>
  <si>
    <t>000 0501 0000000000 000</t>
  </si>
  <si>
    <t>000 0501 9900000000 000</t>
  </si>
  <si>
    <t>000 0501 5210600 000</t>
  </si>
  <si>
    <t>000 0502 0000000000 000</t>
  </si>
  <si>
    <t>000 0502 9900000000 000</t>
  </si>
  <si>
    <t>000 0502 9900075050 000</t>
  </si>
  <si>
    <t>000 0503 0000000000 000</t>
  </si>
  <si>
    <t>000 0503 9900000000 000</t>
  </si>
  <si>
    <t>000 0503 9900078010 000</t>
  </si>
  <si>
    <t>000 0503 9900078030 000</t>
  </si>
  <si>
    <t>000 0800 0000000000 000</t>
  </si>
  <si>
    <t>000 0801 0000000000 000</t>
  </si>
  <si>
    <t>000 0801 9900000000 000</t>
  </si>
  <si>
    <t>000 0801 9900025700 000</t>
  </si>
  <si>
    <t>000 0802 0000000000 000</t>
  </si>
  <si>
    <t>000 0802 9900000000 000</t>
  </si>
  <si>
    <t>000 0802 9900025700 000</t>
  </si>
  <si>
    <t>000 1100 0000000000 000</t>
  </si>
  <si>
    <t>000 1101 0000000000 000</t>
  </si>
  <si>
    <t>000 1101 0300000000 000</t>
  </si>
  <si>
    <t>000 1101 0300100000 000</t>
  </si>
  <si>
    <t>000 1101 0300148200 000</t>
  </si>
  <si>
    <t>000 202 15001 13 0000 151</t>
  </si>
  <si>
    <t>000 202 45160 13 0000 151</t>
  </si>
  <si>
    <t>000 202 40000 00 0000 151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</si>
  <si>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</si>
  <si>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000 219 60010 13 0000 151</t>
  </si>
  <si>
    <t>000 202 10000 00 0000 151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</si>
  <si>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</si>
  <si>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</si>
  <si>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</si>
  <si>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000 219 00000 13 0000 151</t>
  </si>
  <si>
    <t>Диспансеризация муниципальных служащих</t>
  </si>
  <si>
    <t>000 0113 9900097071 000</t>
  </si>
  <si>
    <t>Выполнение других обязательств государства</t>
  </si>
  <si>
    <t>000 0113 9920003000 000</t>
  </si>
  <si>
    <t>Прочие выплаты по обязательствам государства</t>
  </si>
  <si>
    <t>000 0113 9920003050 000</t>
  </si>
  <si>
    <t>Другие вопросы в области национальной экономики</t>
  </si>
  <si>
    <t>000 0412 0000000000 000</t>
  </si>
  <si>
    <t>000 0412 0200000000 000</t>
  </si>
  <si>
    <t>000 0412 0200100000 000</t>
  </si>
  <si>
    <t>000 0412 0200110990 000</t>
  </si>
  <si>
    <t>Муниципальная программа по содержанию мест захоронений</t>
  </si>
  <si>
    <t>000 0503 Б100078040 000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</si>
  <si>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</si>
  <si>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000 0503 0480414200 000</t>
  </si>
  <si>
    <t>Содержание парков и скверов</t>
  </si>
  <si>
    <t>000 0503 9900078070 000</t>
  </si>
  <si>
    <t>000 0412 9900003440 000</t>
  </si>
  <si>
    <t>Мероприятия по землеустройству и землепользованию</t>
  </si>
  <si>
    <t>000 0503 9900078050 000</t>
  </si>
  <si>
    <t>000 0412 9900000000 000</t>
  </si>
  <si>
    <t>№    от «___»  октября 2018 г.</t>
  </si>
  <si>
    <t>Елабужского муниципального района Республики Татарстан за 9 месяцев 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</si>
</sst>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[$-F800]dddd\,\ mmmm\ dd\,\ yyyy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1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0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/>
    </xf>
    <xf numFmtId="49" fontId="22" fillId="0" borderId="0" xfId="0" applyNumberFormat="1" applyFont="1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left" vertical="center" wrapText="1" indent="1"/>
    </xf>
    <xf numFmtId="49" fontId="23" fillId="0" borderId="10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left" vertical="center" wrapText="1" indent="1"/>
    </xf>
    <xf numFmtId="49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right" vertical="center"/>
    </xf>
    <xf numFmtId="176" fontId="22" fillId="0" borderId="15" xfId="0" applyNumberFormat="1" applyFont="1" applyBorder="1" applyAlignment="1">
      <alignment horizontal="right" vertical="center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24" borderId="0" xfId="0" applyNumberFormat="1" applyFont="1" applyFill="1" applyAlignment="1">
      <alignment/>
    </xf>
    <xf numFmtId="49" fontId="22" fillId="0" borderId="10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left" vertical="center" wrapText="1" indent="1"/>
    </xf>
    <xf numFmtId="0" fontId="22" fillId="0" borderId="20" xfId="0" applyNumberFormat="1" applyFont="1" applyBorder="1" applyAlignment="1">
      <alignment horizontal="left" vertical="center" wrapText="1" indent="1"/>
    </xf>
    <xf numFmtId="176" fontId="23" fillId="0" borderId="10" xfId="0" applyNumberFormat="1" applyFont="1" applyBorder="1" applyAlignment="1">
      <alignment horizontal="right" vertical="center"/>
    </xf>
    <xf numFmtId="176" fontId="23" fillId="0" borderId="15" xfId="0" applyNumberFormat="1" applyFont="1" applyBorder="1" applyAlignment="1">
      <alignment horizontal="right" vertical="center"/>
    </xf>
    <xf numFmtId="176" fontId="22" fillId="24" borderId="10" xfId="0" applyNumberFormat="1" applyFont="1" applyFill="1" applyBorder="1" applyAlignment="1">
      <alignment horizontal="right" vertical="center"/>
    </xf>
    <xf numFmtId="176" fontId="22" fillId="24" borderId="15" xfId="0" applyNumberFormat="1" applyFont="1" applyFill="1" applyBorder="1" applyAlignment="1">
      <alignment horizontal="right" vertical="center"/>
    </xf>
    <xf numFmtId="176" fontId="23" fillId="0" borderId="10" xfId="0" applyNumberFormat="1" applyFont="1" applyFill="1" applyBorder="1" applyAlignment="1">
      <alignment horizontal="right" vertical="center"/>
    </xf>
    <xf numFmtId="176" fontId="22" fillId="0" borderId="15" xfId="0" applyNumberFormat="1" applyFont="1" applyFill="1" applyBorder="1" applyAlignment="1">
      <alignment horizontal="right" vertical="center" wrapText="1"/>
    </xf>
    <xf numFmtId="176" fontId="23" fillId="0" borderId="15" xfId="0" applyNumberFormat="1" applyFont="1" applyFill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vertical="center" wrapText="1"/>
    </xf>
    <xf numFmtId="49" fontId="22" fillId="0" borderId="14" xfId="0" applyNumberFormat="1" applyFont="1" applyBorder="1" applyAlignment="1">
      <alignment vertical="center" wrapText="1"/>
    </xf>
    <xf numFmtId="49" fontId="23" fillId="0" borderId="23" xfId="0" applyNumberFormat="1" applyFont="1" applyBorder="1" applyAlignment="1">
      <alignment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28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/>
    </xf>
    <xf numFmtId="176" fontId="23" fillId="0" borderId="15" xfId="0" applyNumberFormat="1" applyFont="1" applyFill="1" applyBorder="1" applyAlignment="1">
      <alignment horizontal="right" vertical="center"/>
    </xf>
    <xf numFmtId="176" fontId="22" fillId="0" borderId="10" xfId="0" applyNumberFormat="1" applyFont="1" applyFill="1" applyBorder="1" applyAlignment="1">
      <alignment horizontal="right" vertical="center"/>
    </xf>
    <xf numFmtId="176" fontId="22" fillId="0" borderId="15" xfId="0" applyNumberFormat="1" applyFont="1" applyFill="1" applyBorder="1" applyAlignment="1">
      <alignment horizontal="right" vertical="center"/>
    </xf>
    <xf numFmtId="0" fontId="22" fillId="0" borderId="20" xfId="0" applyNumberFormat="1" applyFont="1" applyFill="1" applyBorder="1" applyAlignment="1">
      <alignment horizontal="left" vertical="center" wrapText="1" indent="1"/>
    </xf>
    <xf numFmtId="49" fontId="23" fillId="0" borderId="13" xfId="0" applyNumberFormat="1" applyFont="1" applyBorder="1" applyAlignment="1">
      <alignment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3" fillId="0" borderId="28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left" vertical="center" wrapText="1" inden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left" vertical="center" wrapText="1" inden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2" fillId="0" borderId="29" xfId="0" applyNumberFormat="1" applyFont="1" applyBorder="1" applyAlignment="1">
      <alignment horizontal="left" vertical="center" wrapText="1" indent="1"/>
    </xf>
    <xf numFmtId="49" fontId="22" fillId="0" borderId="30" xfId="0" applyNumberFormat="1" applyFont="1" applyBorder="1" applyAlignment="1">
      <alignment horizontal="center" vertical="center" wrapText="1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49" fontId="23" fillId="0" borderId="12" xfId="0" applyNumberFormat="1" applyFont="1" applyBorder="1" applyAlignment="1">
      <alignment vertical="center"/>
    </xf>
    <xf numFmtId="49" fontId="22" fillId="0" borderId="32" xfId="0" applyNumberFormat="1" applyFont="1" applyBorder="1" applyAlignment="1">
      <alignment horizontal="center" vertical="center"/>
    </xf>
    <xf numFmtId="176" fontId="23" fillId="0" borderId="20" xfId="0" applyNumberFormat="1" applyFont="1" applyFill="1" applyBorder="1" applyAlignment="1">
      <alignment horizontal="right" vertical="center" wrapText="1"/>
    </xf>
    <xf numFmtId="176" fontId="22" fillId="0" borderId="20" xfId="0" applyNumberFormat="1" applyFont="1" applyFill="1" applyBorder="1" applyAlignment="1">
      <alignment horizontal="right" vertical="center" wrapText="1"/>
    </xf>
    <xf numFmtId="176" fontId="23" fillId="0" borderId="33" xfId="0" applyNumberFormat="1" applyFont="1" applyFill="1" applyBorder="1" applyAlignment="1">
      <alignment horizontal="right" vertical="center" wrapText="1"/>
    </xf>
    <xf numFmtId="176" fontId="23" fillId="0" borderId="34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zoomScale="85" zoomScaleNormal="85" zoomScalePageLayoutView="0" workbookViewId="0" topLeftCell="A1">
      <selection activeCell="A10" sqref="A10:D10"/>
    </sheetView>
  </sheetViews>
  <sheetFormatPr defaultColWidth="9.00390625" defaultRowHeight="12.75"/>
  <cols>
    <col min="1" max="1" width="59.25390625" style="3" customWidth="1"/>
    <col min="2" max="2" width="33.25390625" style="3" customWidth="1"/>
    <col min="3" max="4" width="16.625" style="59" customWidth="1"/>
    <col min="5" max="16384" width="9.125" style="3" customWidth="1"/>
  </cols>
  <sheetData>
    <row r="1" spans="2:4" s="12" customFormat="1" ht="18.75">
      <c r="B1" s="12" t="s">
        <v>71</v>
      </c>
      <c r="C1" s="58"/>
      <c r="D1" s="58"/>
    </row>
    <row r="2" spans="2:4" s="12" customFormat="1" ht="18.75">
      <c r="B2" s="12" t="s">
        <v>72</v>
      </c>
      <c r="C2" s="58"/>
      <c r="D2" s="58"/>
    </row>
    <row r="3" spans="2:4" s="12" customFormat="1" ht="18.75">
      <c r="B3" s="12" t="s">
        <v>73</v>
      </c>
      <c r="C3" s="58"/>
      <c r="D3" s="58"/>
    </row>
    <row r="4" spans="2:4" s="12" customFormat="1" ht="18.75">
      <c r="B4" s="12" t="s">
        <v>181</v>
      </c>
      <c r="C4" s="58"/>
      <c r="D4" s="58"/>
    </row>
    <row r="5" spans="3:4" s="12" customFormat="1" ht="18.75">
      <c r="C5" s="58"/>
      <c r="D5" s="58"/>
    </row>
    <row r="6" spans="1:4" s="12" customFormat="1" ht="18.75">
      <c r="A6" s="88" t="s">
        <v>79</v>
      </c>
      <c r="B6" s="88"/>
      <c r="C6" s="88"/>
      <c r="D6" s="88"/>
    </row>
    <row r="7" spans="1:4" s="12" customFormat="1" ht="18.75">
      <c r="A7" s="88" t="s">
        <v>182</v>
      </c>
      <c r="B7" s="88"/>
      <c r="C7" s="88"/>
      <c r="D7" s="88"/>
    </row>
    <row r="9" ht="15.75">
      <c r="A9" s="11" t="s">
        <v>89</v>
      </c>
    </row>
    <row r="10" spans="1:4" ht="18.75">
      <c r="A10" s="87" t="s">
        <v>5</v>
      </c>
      <c r="B10" s="87"/>
      <c r="C10" s="87"/>
      <c r="D10" s="87"/>
    </row>
    <row r="11" spans="1:4" ht="19.5" thickBot="1">
      <c r="A11" s="13"/>
      <c r="B11" s="13"/>
      <c r="C11" s="57"/>
      <c r="D11" s="57"/>
    </row>
    <row r="12" spans="1:4" s="14" customFormat="1" ht="51.75" customHeight="1" thickBot="1">
      <c r="A12" s="22" t="s">
        <v>0</v>
      </c>
      <c r="B12" s="19" t="s">
        <v>6</v>
      </c>
      <c r="C12" s="60" t="s">
        <v>80</v>
      </c>
      <c r="D12" s="61" t="s">
        <v>70</v>
      </c>
    </row>
    <row r="13" spans="1:4" s="14" customFormat="1" ht="17.25" thickBot="1">
      <c r="A13" s="23">
        <v>1</v>
      </c>
      <c r="B13" s="20" t="s">
        <v>74</v>
      </c>
      <c r="C13" s="62" t="s">
        <v>75</v>
      </c>
      <c r="D13" s="63" t="s">
        <v>76</v>
      </c>
    </row>
    <row r="14" spans="1:4" s="17" customFormat="1" ht="18.75" customHeight="1">
      <c r="A14" s="24" t="s">
        <v>15</v>
      </c>
      <c r="B14" s="25" t="s">
        <v>16</v>
      </c>
      <c r="C14" s="44">
        <f>C15+C17+C19+C23+C24+C26+C27+C28+C32</f>
        <v>275118.8</v>
      </c>
      <c r="D14" s="64">
        <f>D15+D17+D19+D23+D24+D27+D28+D32</f>
        <v>199251.30000000005</v>
      </c>
    </row>
    <row r="15" spans="1:4" s="14" customFormat="1" ht="18.75" customHeight="1">
      <c r="A15" s="26" t="s">
        <v>17</v>
      </c>
      <c r="B15" s="27" t="s">
        <v>18</v>
      </c>
      <c r="C15" s="65">
        <f>C16</f>
        <v>165359.8</v>
      </c>
      <c r="D15" s="66">
        <f>D16</f>
        <v>124222.1</v>
      </c>
    </row>
    <row r="16" spans="1:4" s="14" customFormat="1" ht="18.75" customHeight="1">
      <c r="A16" s="26" t="s">
        <v>19</v>
      </c>
      <c r="B16" s="27" t="s">
        <v>20</v>
      </c>
      <c r="C16" s="65">
        <v>165359.8</v>
      </c>
      <c r="D16" s="66">
        <v>124222.1</v>
      </c>
    </row>
    <row r="17" spans="1:4" s="14" customFormat="1" ht="18.75" customHeight="1">
      <c r="A17" s="26" t="s">
        <v>21</v>
      </c>
      <c r="B17" s="27" t="s">
        <v>22</v>
      </c>
      <c r="C17" s="65">
        <f>C18</f>
        <v>149</v>
      </c>
      <c r="D17" s="66">
        <f>D18</f>
        <v>39.8</v>
      </c>
    </row>
    <row r="18" spans="1:4" s="14" customFormat="1" ht="18.75" customHeight="1">
      <c r="A18" s="26" t="s">
        <v>23</v>
      </c>
      <c r="B18" s="27" t="s">
        <v>24</v>
      </c>
      <c r="C18" s="65">
        <v>149</v>
      </c>
      <c r="D18" s="66">
        <v>39.8</v>
      </c>
    </row>
    <row r="19" spans="1:4" s="14" customFormat="1" ht="18.75" customHeight="1">
      <c r="A19" s="26" t="s">
        <v>25</v>
      </c>
      <c r="B19" s="27" t="s">
        <v>26</v>
      </c>
      <c r="C19" s="65">
        <f>C20+C21+C22</f>
        <v>94610</v>
      </c>
      <c r="D19" s="66">
        <f>D20+D21+D22</f>
        <v>58954.299999999996</v>
      </c>
    </row>
    <row r="20" spans="1:4" s="14" customFormat="1" ht="18.75" customHeight="1">
      <c r="A20" s="26" t="s">
        <v>27</v>
      </c>
      <c r="B20" s="27" t="s">
        <v>28</v>
      </c>
      <c r="C20" s="65">
        <v>16592</v>
      </c>
      <c r="D20" s="66">
        <v>6487.8</v>
      </c>
    </row>
    <row r="21" spans="1:4" s="14" customFormat="1" ht="18.75" customHeight="1">
      <c r="A21" s="26" t="s">
        <v>29</v>
      </c>
      <c r="B21" s="27" t="s">
        <v>30</v>
      </c>
      <c r="C21" s="65">
        <v>168</v>
      </c>
      <c r="D21" s="66">
        <v>231.8</v>
      </c>
    </row>
    <row r="22" spans="1:4" s="14" customFormat="1" ht="18.75" customHeight="1">
      <c r="A22" s="26" t="s">
        <v>31</v>
      </c>
      <c r="B22" s="27" t="s">
        <v>32</v>
      </c>
      <c r="C22" s="65">
        <v>77850</v>
      </c>
      <c r="D22" s="66">
        <v>52234.7</v>
      </c>
    </row>
    <row r="23" spans="1:4" s="14" customFormat="1" ht="49.5" hidden="1">
      <c r="A23" s="26" t="s">
        <v>33</v>
      </c>
      <c r="B23" s="27" t="s">
        <v>34</v>
      </c>
      <c r="C23" s="65">
        <v>0</v>
      </c>
      <c r="D23" s="66">
        <v>0</v>
      </c>
    </row>
    <row r="24" spans="1:4" s="14" customFormat="1" ht="49.5">
      <c r="A24" s="26" t="s">
        <v>35</v>
      </c>
      <c r="B24" s="27" t="s">
        <v>36</v>
      </c>
      <c r="C24" s="65">
        <f>C25</f>
        <v>8000</v>
      </c>
      <c r="D24" s="66">
        <f>D25+D26</f>
        <v>8621.7</v>
      </c>
    </row>
    <row r="25" spans="1:4" s="14" customFormat="1" ht="115.5">
      <c r="A25" s="26" t="s">
        <v>77</v>
      </c>
      <c r="B25" s="27" t="s">
        <v>78</v>
      </c>
      <c r="C25" s="65">
        <v>8000</v>
      </c>
      <c r="D25" s="66">
        <v>8621.7</v>
      </c>
    </row>
    <row r="26" spans="1:4" s="14" customFormat="1" ht="33" hidden="1">
      <c r="A26" s="26" t="s">
        <v>37</v>
      </c>
      <c r="B26" s="27" t="s">
        <v>38</v>
      </c>
      <c r="C26" s="65">
        <v>0</v>
      </c>
      <c r="D26" s="66">
        <v>0</v>
      </c>
    </row>
    <row r="27" spans="1:4" s="14" customFormat="1" ht="33">
      <c r="A27" s="26" t="s">
        <v>39</v>
      </c>
      <c r="B27" s="27" t="s">
        <v>40</v>
      </c>
      <c r="C27" s="65">
        <v>6500</v>
      </c>
      <c r="D27" s="66">
        <v>6747.7</v>
      </c>
    </row>
    <row r="28" spans="1:4" s="14" customFormat="1" ht="16.5">
      <c r="A28" s="26" t="s">
        <v>41</v>
      </c>
      <c r="B28" s="27" t="s">
        <v>42</v>
      </c>
      <c r="C28" s="65">
        <v>500</v>
      </c>
      <c r="D28" s="66">
        <v>659.2</v>
      </c>
    </row>
    <row r="29" spans="1:4" s="14" customFormat="1" ht="66" hidden="1">
      <c r="A29" s="26" t="s">
        <v>43</v>
      </c>
      <c r="B29" s="27" t="s">
        <v>44</v>
      </c>
      <c r="C29" s="65"/>
      <c r="D29" s="66"/>
    </row>
    <row r="30" spans="1:4" s="14" customFormat="1" ht="49.5" hidden="1">
      <c r="A30" s="26" t="s">
        <v>45</v>
      </c>
      <c r="B30" s="27" t="s">
        <v>46</v>
      </c>
      <c r="C30" s="65"/>
      <c r="D30" s="66"/>
    </row>
    <row r="31" spans="1:4" s="14" customFormat="1" ht="33" hidden="1">
      <c r="A31" s="26" t="s">
        <v>47</v>
      </c>
      <c r="B31" s="27" t="s">
        <v>48</v>
      </c>
      <c r="C31" s="65"/>
      <c r="D31" s="66"/>
    </row>
    <row r="32" spans="1:4" s="14" customFormat="1" ht="16.5">
      <c r="A32" s="26" t="s">
        <v>49</v>
      </c>
      <c r="B32" s="27" t="s">
        <v>50</v>
      </c>
      <c r="C32" s="65">
        <v>0</v>
      </c>
      <c r="D32" s="66">
        <v>6.5</v>
      </c>
    </row>
    <row r="33" spans="1:4" s="17" customFormat="1" ht="16.5">
      <c r="A33" s="24" t="s">
        <v>51</v>
      </c>
      <c r="B33" s="25" t="s">
        <v>52</v>
      </c>
      <c r="C33" s="44">
        <f>C34</f>
        <v>34697.29</v>
      </c>
      <c r="D33" s="64">
        <f>D34</f>
        <v>25254.839999999997</v>
      </c>
    </row>
    <row r="34" spans="1:4" s="14" customFormat="1" ht="49.5">
      <c r="A34" s="26" t="s">
        <v>53</v>
      </c>
      <c r="B34" s="72" t="s">
        <v>54</v>
      </c>
      <c r="C34" s="65">
        <f>C35+C37+C41</f>
        <v>34697.29</v>
      </c>
      <c r="D34" s="66">
        <f>D35+D37+D39</f>
        <v>25254.839999999997</v>
      </c>
    </row>
    <row r="35" spans="1:4" s="14" customFormat="1" ht="33">
      <c r="A35" s="26" t="s">
        <v>55</v>
      </c>
      <c r="B35" s="72" t="s">
        <v>155</v>
      </c>
      <c r="C35" s="65">
        <f>C36</f>
        <v>25034.1</v>
      </c>
      <c r="D35" s="66">
        <f>D36</f>
        <v>19712.17</v>
      </c>
    </row>
    <row r="36" spans="1:4" s="14" customFormat="1" ht="33">
      <c r="A36" s="26" t="s">
        <v>93</v>
      </c>
      <c r="B36" s="72" t="s">
        <v>150</v>
      </c>
      <c r="C36" s="65">
        <v>25034.1</v>
      </c>
      <c r="D36" s="66">
        <v>19712.17</v>
      </c>
    </row>
    <row r="37" spans="1:4" s="14" customFormat="1" ht="27.75" customHeight="1">
      <c r="A37" s="26" t="s">
        <v>56</v>
      </c>
      <c r="B37" s="27" t="s">
        <v>152</v>
      </c>
      <c r="C37" s="65">
        <f>C38</f>
        <v>9663.19</v>
      </c>
      <c r="D37" s="66">
        <f>D38</f>
        <v>5557.8</v>
      </c>
    </row>
    <row r="38" spans="1:4" s="14" customFormat="1" ht="66">
      <c r="A38" s="26" t="s">
        <v>94</v>
      </c>
      <c r="B38" s="27" t="s">
        <v>151</v>
      </c>
      <c r="C38" s="65">
        <v>9663.19</v>
      </c>
      <c r="D38" s="66">
        <v>5557.8</v>
      </c>
    </row>
    <row r="39" spans="1:4" s="14" customFormat="1" ht="66">
      <c r="A39" s="73" t="s">
        <v>156</v>
      </c>
      <c r="B39" s="72" t="s">
        <v>157</v>
      </c>
      <c r="C39" s="65">
        <f>C40</f>
        <v>0</v>
      </c>
      <c r="D39" s="66">
        <f>D40</f>
        <v>-15.13</v>
      </c>
    </row>
    <row r="40" spans="1:4" s="14" customFormat="1" ht="66">
      <c r="A40" s="73" t="s">
        <v>158</v>
      </c>
      <c r="B40" s="72" t="s">
        <v>159</v>
      </c>
      <c r="C40" s="65">
        <f>C41</f>
        <v>0</v>
      </c>
      <c r="D40" s="66">
        <f>D41</f>
        <v>-15.13</v>
      </c>
    </row>
    <row r="41" spans="1:4" s="14" customFormat="1" ht="66.75" thickBot="1">
      <c r="A41" s="73" t="s">
        <v>153</v>
      </c>
      <c r="B41" s="72" t="s">
        <v>154</v>
      </c>
      <c r="C41" s="65">
        <v>0</v>
      </c>
      <c r="D41" s="66">
        <v>-15.13</v>
      </c>
    </row>
    <row r="42" spans="1:4" s="17" customFormat="1" ht="17.25" thickBot="1">
      <c r="A42" s="68" t="s">
        <v>1</v>
      </c>
      <c r="B42" s="69" t="s">
        <v>3</v>
      </c>
      <c r="C42" s="70">
        <f>C14+C33</f>
        <v>309816.08999999997</v>
      </c>
      <c r="D42" s="71">
        <f>D14+D33</f>
        <v>224506.14000000004</v>
      </c>
    </row>
  </sheetData>
  <sheetProtection/>
  <mergeCells count="3">
    <mergeCell ref="A10:D10"/>
    <mergeCell ref="A6:D6"/>
    <mergeCell ref="A7:D7"/>
  </mergeCells>
  <printOptions horizontalCentered="1"/>
  <pageMargins left="0.31496062992125984" right="0.1968503937007874" top="0.5905511811023623" bottom="0.3937007874015748" header="0.5905511811023623" footer="0.1968503937007874"/>
  <pageSetup fitToHeight="1" fitToWidth="1" horizontalDpi="300" verticalDpi="3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showGridLines="0" tabSelected="1" zoomScale="85" zoomScaleNormal="85" zoomScaleSheetLayoutView="50" zoomScalePageLayoutView="0" workbookViewId="0" topLeftCell="A40">
      <selection activeCell="C3" sqref="C3"/>
    </sheetView>
  </sheetViews>
  <sheetFormatPr defaultColWidth="9.00390625" defaultRowHeight="12.75"/>
  <cols>
    <col min="1" max="1" width="50.00390625" style="8" customWidth="1"/>
    <col min="2" max="2" width="32.875" style="8" customWidth="1"/>
    <col min="3" max="4" width="15.75390625" style="8" customWidth="1"/>
    <col min="5" max="5" width="9.125" style="3" customWidth="1"/>
    <col min="6" max="16384" width="9.125" style="3" customWidth="1"/>
  </cols>
  <sheetData>
    <row r="1" spans="1:4" s="10" customFormat="1" ht="33" customHeight="1">
      <c r="A1" s="89" t="s">
        <v>4</v>
      </c>
      <c r="B1" s="89"/>
      <c r="C1" s="89"/>
      <c r="D1" s="89"/>
    </row>
    <row r="2" spans="1:4" s="1" customFormat="1" ht="16.5" thickBot="1">
      <c r="A2" s="2"/>
      <c r="B2" s="2"/>
      <c r="C2" s="2"/>
      <c r="D2" s="2"/>
    </row>
    <row r="3" spans="1:4" s="14" customFormat="1" ht="49.5">
      <c r="A3" s="30" t="s">
        <v>0</v>
      </c>
      <c r="B3" s="31" t="s">
        <v>7</v>
      </c>
      <c r="C3" s="31" t="s">
        <v>80</v>
      </c>
      <c r="D3" s="32" t="s">
        <v>70</v>
      </c>
    </row>
    <row r="4" spans="1:4" s="14" customFormat="1" ht="13.5" customHeight="1">
      <c r="A4" s="36">
        <v>1</v>
      </c>
      <c r="B4" s="35" t="s">
        <v>74</v>
      </c>
      <c r="C4" s="35" t="s">
        <v>75</v>
      </c>
      <c r="D4" s="37" t="s">
        <v>76</v>
      </c>
    </row>
    <row r="5" spans="1:4" s="17" customFormat="1" ht="33">
      <c r="A5" s="38" t="s">
        <v>10</v>
      </c>
      <c r="B5" s="21" t="s">
        <v>109</v>
      </c>
      <c r="C5" s="40">
        <f>C6+C9+C12+C15</f>
        <v>9830.5</v>
      </c>
      <c r="D5" s="41">
        <f>D6+D9+D12+D15</f>
        <v>5308.900000000001</v>
      </c>
    </row>
    <row r="6" spans="1:4" s="14" customFormat="1" ht="66">
      <c r="A6" s="39" t="s">
        <v>11</v>
      </c>
      <c r="B6" s="15" t="s">
        <v>110</v>
      </c>
      <c r="C6" s="28">
        <f>C7</f>
        <v>1104.4</v>
      </c>
      <c r="D6" s="29">
        <f>D7</f>
        <v>119.6</v>
      </c>
    </row>
    <row r="7" spans="1:4" s="14" customFormat="1" ht="20.25" customHeight="1">
      <c r="A7" s="39" t="s">
        <v>97</v>
      </c>
      <c r="B7" s="15" t="s">
        <v>111</v>
      </c>
      <c r="C7" s="28">
        <f>C8</f>
        <v>1104.4</v>
      </c>
      <c r="D7" s="29">
        <f>D8</f>
        <v>119.6</v>
      </c>
    </row>
    <row r="8" spans="1:4" s="14" customFormat="1" ht="16.5">
      <c r="A8" s="39" t="s">
        <v>12</v>
      </c>
      <c r="B8" s="15" t="s">
        <v>112</v>
      </c>
      <c r="C8" s="28">
        <v>1104.4</v>
      </c>
      <c r="D8" s="29">
        <v>119.6</v>
      </c>
    </row>
    <row r="9" spans="1:4" s="14" customFormat="1" ht="82.5">
      <c r="A9" s="39" t="s">
        <v>57</v>
      </c>
      <c r="B9" s="15" t="s">
        <v>113</v>
      </c>
      <c r="C9" s="28">
        <f>C10</f>
        <v>6321</v>
      </c>
      <c r="D9" s="29">
        <f>D10</f>
        <v>4227.3</v>
      </c>
    </row>
    <row r="10" spans="1:4" s="14" customFormat="1" ht="16.5" customHeight="1">
      <c r="A10" s="39" t="s">
        <v>97</v>
      </c>
      <c r="B10" s="15" t="s">
        <v>114</v>
      </c>
      <c r="C10" s="28">
        <f>C11</f>
        <v>6321</v>
      </c>
      <c r="D10" s="29">
        <f>D11</f>
        <v>4227.3</v>
      </c>
    </row>
    <row r="11" spans="1:4" s="14" customFormat="1" ht="16.5" customHeight="1">
      <c r="A11" s="39" t="s">
        <v>12</v>
      </c>
      <c r="B11" s="15" t="s">
        <v>115</v>
      </c>
      <c r="C11" s="28">
        <v>6321</v>
      </c>
      <c r="D11" s="29">
        <v>4227.3</v>
      </c>
    </row>
    <row r="12" spans="1:4" s="14" customFormat="1" ht="16.5" customHeight="1">
      <c r="A12" s="39" t="s">
        <v>58</v>
      </c>
      <c r="B12" s="15" t="s">
        <v>116</v>
      </c>
      <c r="C12" s="28">
        <f>C13</f>
        <v>386.2</v>
      </c>
      <c r="D12" s="29">
        <f>D13</f>
        <v>0</v>
      </c>
    </row>
    <row r="13" spans="1:4" s="14" customFormat="1" ht="16.5" customHeight="1">
      <c r="A13" s="39" t="s">
        <v>97</v>
      </c>
      <c r="B13" s="15" t="s">
        <v>117</v>
      </c>
      <c r="C13" s="28">
        <f>C14</f>
        <v>386.2</v>
      </c>
      <c r="D13" s="29">
        <f>D14</f>
        <v>0</v>
      </c>
    </row>
    <row r="14" spans="1:4" s="14" customFormat="1" ht="16.5" customHeight="1">
      <c r="A14" s="39" t="s">
        <v>58</v>
      </c>
      <c r="B14" s="15" t="s">
        <v>118</v>
      </c>
      <c r="C14" s="28">
        <v>386.2</v>
      </c>
      <c r="D14" s="29">
        <v>0</v>
      </c>
    </row>
    <row r="15" spans="1:4" s="14" customFormat="1" ht="16.5" customHeight="1">
      <c r="A15" s="39" t="s">
        <v>59</v>
      </c>
      <c r="B15" s="15" t="s">
        <v>119</v>
      </c>
      <c r="C15" s="28">
        <f>C16</f>
        <v>2018.9</v>
      </c>
      <c r="D15" s="29">
        <f>D16</f>
        <v>962</v>
      </c>
    </row>
    <row r="16" spans="1:4" s="14" customFormat="1" ht="16.5" customHeight="1">
      <c r="A16" s="39" t="s">
        <v>97</v>
      </c>
      <c r="B16" s="15" t="s">
        <v>120</v>
      </c>
      <c r="C16" s="28">
        <f>C17+C18+C19+C20+C21</f>
        <v>2018.9</v>
      </c>
      <c r="D16" s="29">
        <f>D17+D18+D19+D20+D21</f>
        <v>962</v>
      </c>
    </row>
    <row r="17" spans="1:4" s="14" customFormat="1" ht="33">
      <c r="A17" s="39" t="s">
        <v>60</v>
      </c>
      <c r="B17" s="74" t="s">
        <v>121</v>
      </c>
      <c r="C17" s="65">
        <v>648.8</v>
      </c>
      <c r="D17" s="66">
        <v>648.2</v>
      </c>
    </row>
    <row r="18" spans="1:4" s="14" customFormat="1" ht="108" customHeight="1">
      <c r="A18" s="67" t="s">
        <v>108</v>
      </c>
      <c r="B18" s="74" t="s">
        <v>122</v>
      </c>
      <c r="C18" s="65">
        <v>19</v>
      </c>
      <c r="D18" s="66">
        <v>19</v>
      </c>
    </row>
    <row r="19" spans="1:4" s="14" customFormat="1" ht="22.5" customHeight="1">
      <c r="A19" s="67" t="s">
        <v>160</v>
      </c>
      <c r="B19" s="74" t="s">
        <v>161</v>
      </c>
      <c r="C19" s="65">
        <v>18.7</v>
      </c>
      <c r="D19" s="66">
        <v>5.5</v>
      </c>
    </row>
    <row r="20" spans="1:4" s="14" customFormat="1" ht="33">
      <c r="A20" s="67" t="s">
        <v>162</v>
      </c>
      <c r="B20" s="74" t="s">
        <v>163</v>
      </c>
      <c r="C20" s="65">
        <v>1132.4</v>
      </c>
      <c r="D20" s="66">
        <v>289.3</v>
      </c>
    </row>
    <row r="21" spans="1:4" s="14" customFormat="1" ht="33">
      <c r="A21" s="67" t="s">
        <v>164</v>
      </c>
      <c r="B21" s="74" t="s">
        <v>165</v>
      </c>
      <c r="C21" s="65">
        <v>200</v>
      </c>
      <c r="D21" s="66">
        <v>0</v>
      </c>
    </row>
    <row r="22" spans="1:4" s="34" customFormat="1" ht="16.5">
      <c r="A22" s="38" t="s">
        <v>90</v>
      </c>
      <c r="B22" s="21" t="s">
        <v>123</v>
      </c>
      <c r="C22" s="40">
        <f>C23+C26</f>
        <v>45193.8</v>
      </c>
      <c r="D22" s="41">
        <f>D23+D26</f>
        <v>26591.4</v>
      </c>
    </row>
    <row r="23" spans="1:4" s="34" customFormat="1" ht="16.5" customHeight="1">
      <c r="A23" s="38" t="s">
        <v>98</v>
      </c>
      <c r="B23" s="21" t="s">
        <v>124</v>
      </c>
      <c r="C23" s="40">
        <f>C24</f>
        <v>40106.9</v>
      </c>
      <c r="D23" s="41">
        <f>D24</f>
        <v>26391.9</v>
      </c>
    </row>
    <row r="24" spans="1:4" s="34" customFormat="1" ht="16.5" customHeight="1">
      <c r="A24" s="39" t="s">
        <v>97</v>
      </c>
      <c r="B24" s="15" t="s">
        <v>125</v>
      </c>
      <c r="C24" s="42">
        <f>C25</f>
        <v>40106.9</v>
      </c>
      <c r="D24" s="43">
        <f>D25</f>
        <v>26391.9</v>
      </c>
    </row>
    <row r="25" spans="1:4" s="34" customFormat="1" ht="82.5">
      <c r="A25" s="39" t="s">
        <v>99</v>
      </c>
      <c r="B25" s="15" t="s">
        <v>126</v>
      </c>
      <c r="C25" s="42">
        <v>40106.9</v>
      </c>
      <c r="D25" s="43">
        <v>26391.9</v>
      </c>
    </row>
    <row r="26" spans="1:4" s="34" customFormat="1" ht="33">
      <c r="A26" s="38" t="s">
        <v>166</v>
      </c>
      <c r="B26" s="21" t="s">
        <v>167</v>
      </c>
      <c r="C26" s="40">
        <f>C27+C30</f>
        <v>5086.9</v>
      </c>
      <c r="D26" s="41">
        <f>D27+D30</f>
        <v>199.5</v>
      </c>
    </row>
    <row r="27" spans="1:4" s="34" customFormat="1" ht="49.5">
      <c r="A27" s="67" t="s">
        <v>101</v>
      </c>
      <c r="B27" s="74" t="s">
        <v>168</v>
      </c>
      <c r="C27" s="28">
        <f>C28</f>
        <v>1500</v>
      </c>
      <c r="D27" s="29">
        <f>D28</f>
        <v>0</v>
      </c>
    </row>
    <row r="28" spans="1:4" s="34" customFormat="1" ht="99">
      <c r="A28" s="67" t="s">
        <v>102</v>
      </c>
      <c r="B28" s="74" t="s">
        <v>169</v>
      </c>
      <c r="C28" s="65">
        <f>C29</f>
        <v>1500</v>
      </c>
      <c r="D28" s="66">
        <f>D29</f>
        <v>0</v>
      </c>
    </row>
    <row r="29" spans="1:4" s="34" customFormat="1" ht="16.5">
      <c r="A29" s="67" t="s">
        <v>103</v>
      </c>
      <c r="B29" s="74" t="s">
        <v>170</v>
      </c>
      <c r="C29" s="65">
        <v>1500</v>
      </c>
      <c r="D29" s="66">
        <v>0</v>
      </c>
    </row>
    <row r="30" spans="1:4" s="34" customFormat="1" ht="16.5">
      <c r="A30" s="39" t="s">
        <v>97</v>
      </c>
      <c r="B30" s="74" t="s">
        <v>180</v>
      </c>
      <c r="C30" s="65">
        <f>C31</f>
        <v>3586.9</v>
      </c>
      <c r="D30" s="66">
        <f>D31</f>
        <v>199.5</v>
      </c>
    </row>
    <row r="31" spans="1:4" s="34" customFormat="1" ht="33">
      <c r="A31" s="67" t="s">
        <v>178</v>
      </c>
      <c r="B31" s="74" t="s">
        <v>177</v>
      </c>
      <c r="C31" s="65">
        <v>3586.9</v>
      </c>
      <c r="D31" s="66">
        <v>199.5</v>
      </c>
    </row>
    <row r="32" spans="1:4" s="17" customFormat="1" ht="33">
      <c r="A32" s="75" t="s">
        <v>61</v>
      </c>
      <c r="B32" s="76" t="s">
        <v>127</v>
      </c>
      <c r="C32" s="44">
        <f>C33+C36+C39</f>
        <v>92479.1</v>
      </c>
      <c r="D32" s="64">
        <f>D33+D36+D39</f>
        <v>62361.600000000006</v>
      </c>
    </row>
    <row r="33" spans="1:4" s="14" customFormat="1" ht="16.5">
      <c r="A33" s="75" t="s">
        <v>62</v>
      </c>
      <c r="B33" s="76" t="s">
        <v>128</v>
      </c>
      <c r="C33" s="44">
        <f>C34</f>
        <v>32120</v>
      </c>
      <c r="D33" s="64">
        <f>D34</f>
        <v>32120</v>
      </c>
    </row>
    <row r="34" spans="1:4" s="14" customFormat="1" ht="16.5" customHeight="1">
      <c r="A34" s="67" t="s">
        <v>97</v>
      </c>
      <c r="B34" s="74" t="s">
        <v>129</v>
      </c>
      <c r="C34" s="65">
        <f>C35</f>
        <v>32120</v>
      </c>
      <c r="D34" s="66">
        <f>D35</f>
        <v>32120</v>
      </c>
    </row>
    <row r="35" spans="1:4" s="14" customFormat="1" ht="159.75" customHeight="1">
      <c r="A35" s="67" t="s">
        <v>92</v>
      </c>
      <c r="B35" s="74" t="s">
        <v>130</v>
      </c>
      <c r="C35" s="65">
        <v>32120</v>
      </c>
      <c r="D35" s="66">
        <v>32120</v>
      </c>
    </row>
    <row r="36" spans="1:4" s="14" customFormat="1" ht="16.5">
      <c r="A36" s="75" t="s">
        <v>63</v>
      </c>
      <c r="B36" s="76" t="s">
        <v>131</v>
      </c>
      <c r="C36" s="44">
        <f>C37</f>
        <v>92.7</v>
      </c>
      <c r="D36" s="64">
        <f>D37</f>
        <v>0</v>
      </c>
    </row>
    <row r="37" spans="1:4" s="14" customFormat="1" ht="16.5" customHeight="1">
      <c r="A37" s="67" t="s">
        <v>97</v>
      </c>
      <c r="B37" s="74" t="s">
        <v>132</v>
      </c>
      <c r="C37" s="65">
        <f>C38</f>
        <v>92.7</v>
      </c>
      <c r="D37" s="66">
        <f>D38</f>
        <v>0</v>
      </c>
    </row>
    <row r="38" spans="1:4" s="14" customFormat="1" ht="33">
      <c r="A38" s="67" t="s">
        <v>64</v>
      </c>
      <c r="B38" s="74" t="s">
        <v>133</v>
      </c>
      <c r="C38" s="65">
        <v>92.7</v>
      </c>
      <c r="D38" s="66">
        <v>0</v>
      </c>
    </row>
    <row r="39" spans="1:4" s="34" customFormat="1" ht="16.5">
      <c r="A39" s="75" t="s">
        <v>65</v>
      </c>
      <c r="B39" s="76" t="s">
        <v>134</v>
      </c>
      <c r="C39" s="44">
        <f>C40+C43+C44</f>
        <v>60266.4</v>
      </c>
      <c r="D39" s="64">
        <f>D40+D43+D44</f>
        <v>30241.600000000002</v>
      </c>
    </row>
    <row r="40" spans="1:4" s="34" customFormat="1" ht="33">
      <c r="A40" s="67" t="s">
        <v>171</v>
      </c>
      <c r="B40" s="74" t="s">
        <v>172</v>
      </c>
      <c r="C40" s="65">
        <f>C41</f>
        <v>2579.4</v>
      </c>
      <c r="D40" s="66">
        <f>D41</f>
        <v>197.8</v>
      </c>
    </row>
    <row r="41" spans="1:4" s="34" customFormat="1" ht="33">
      <c r="A41" s="67" t="s">
        <v>100</v>
      </c>
      <c r="B41" s="74" t="s">
        <v>172</v>
      </c>
      <c r="C41" s="65">
        <f>C42</f>
        <v>2579.4</v>
      </c>
      <c r="D41" s="66">
        <f>D42</f>
        <v>197.8</v>
      </c>
    </row>
    <row r="42" spans="1:4" s="34" customFormat="1" ht="16.5">
      <c r="A42" s="67" t="s">
        <v>107</v>
      </c>
      <c r="B42" s="74" t="s">
        <v>172</v>
      </c>
      <c r="C42" s="65">
        <v>2579.4</v>
      </c>
      <c r="D42" s="66">
        <v>197.8</v>
      </c>
    </row>
    <row r="43" spans="1:4" s="34" customFormat="1" ht="66">
      <c r="A43" s="67" t="s">
        <v>173</v>
      </c>
      <c r="B43" s="74" t="s">
        <v>174</v>
      </c>
      <c r="C43" s="65">
        <v>418.6</v>
      </c>
      <c r="D43" s="66">
        <v>130.6</v>
      </c>
    </row>
    <row r="44" spans="1:4" s="34" customFormat="1" ht="16.5" customHeight="1">
      <c r="A44" s="67" t="s">
        <v>97</v>
      </c>
      <c r="B44" s="74" t="s">
        <v>135</v>
      </c>
      <c r="C44" s="65">
        <f>SUM(C45:C48)</f>
        <v>57268.4</v>
      </c>
      <c r="D44" s="66">
        <f>SUM(D45:D48)</f>
        <v>29913.2</v>
      </c>
    </row>
    <row r="45" spans="1:4" s="14" customFormat="1" ht="16.5">
      <c r="A45" s="67" t="s">
        <v>81</v>
      </c>
      <c r="B45" s="74" t="s">
        <v>136</v>
      </c>
      <c r="C45" s="65">
        <v>29853.4</v>
      </c>
      <c r="D45" s="66">
        <v>18149.9</v>
      </c>
    </row>
    <row r="46" spans="1:4" s="14" customFormat="1" ht="16.5">
      <c r="A46" s="67" t="s">
        <v>82</v>
      </c>
      <c r="B46" s="74" t="s">
        <v>137</v>
      </c>
      <c r="C46" s="65">
        <v>8894.6</v>
      </c>
      <c r="D46" s="66">
        <v>5362.1</v>
      </c>
    </row>
    <row r="47" spans="1:4" s="14" customFormat="1" ht="36.75" customHeight="1">
      <c r="A47" s="67" t="s">
        <v>83</v>
      </c>
      <c r="B47" s="74" t="s">
        <v>179</v>
      </c>
      <c r="C47" s="65">
        <v>12299.6</v>
      </c>
      <c r="D47" s="66">
        <v>4178.3</v>
      </c>
    </row>
    <row r="48" spans="1:4" s="14" customFormat="1" ht="16.5">
      <c r="A48" s="39" t="s">
        <v>175</v>
      </c>
      <c r="B48" s="15" t="s">
        <v>176</v>
      </c>
      <c r="C48" s="28">
        <v>6220.8</v>
      </c>
      <c r="D48" s="29">
        <v>2222.9</v>
      </c>
    </row>
    <row r="49" spans="1:4" s="17" customFormat="1" ht="16.5">
      <c r="A49" s="38" t="s">
        <v>66</v>
      </c>
      <c r="B49" s="21" t="s">
        <v>138</v>
      </c>
      <c r="C49" s="40">
        <f>C50+C53</f>
        <v>77181.8</v>
      </c>
      <c r="D49" s="41">
        <f>D50+D53</f>
        <v>58500</v>
      </c>
    </row>
    <row r="50" spans="1:4" s="17" customFormat="1" ht="16.5">
      <c r="A50" s="38" t="s">
        <v>67</v>
      </c>
      <c r="B50" s="21" t="s">
        <v>139</v>
      </c>
      <c r="C50" s="40">
        <f>C51</f>
        <v>71343.3</v>
      </c>
      <c r="D50" s="41">
        <f>D51</f>
        <v>54000</v>
      </c>
    </row>
    <row r="51" spans="1:4" s="14" customFormat="1" ht="16.5" customHeight="1">
      <c r="A51" s="39" t="s">
        <v>97</v>
      </c>
      <c r="B51" s="15" t="s">
        <v>140</v>
      </c>
      <c r="C51" s="28">
        <f>C52</f>
        <v>71343.3</v>
      </c>
      <c r="D51" s="29">
        <f>D52</f>
        <v>54000</v>
      </c>
    </row>
    <row r="52" spans="1:4" s="14" customFormat="1" ht="82.5">
      <c r="A52" s="39" t="s">
        <v>104</v>
      </c>
      <c r="B52" s="15" t="s">
        <v>141</v>
      </c>
      <c r="C52" s="28">
        <v>71343.3</v>
      </c>
      <c r="D52" s="29">
        <v>54000</v>
      </c>
    </row>
    <row r="53" spans="1:4" s="14" customFormat="1" ht="16.5">
      <c r="A53" s="38" t="s">
        <v>91</v>
      </c>
      <c r="B53" s="21" t="s">
        <v>142</v>
      </c>
      <c r="C53" s="40">
        <f>C54</f>
        <v>5838.5</v>
      </c>
      <c r="D53" s="41">
        <f>D54</f>
        <v>4500</v>
      </c>
    </row>
    <row r="54" spans="1:4" s="14" customFormat="1" ht="16.5" customHeight="1">
      <c r="A54" s="39" t="s">
        <v>97</v>
      </c>
      <c r="B54" s="15" t="s">
        <v>143</v>
      </c>
      <c r="C54" s="28">
        <f>C55</f>
        <v>5838.5</v>
      </c>
      <c r="D54" s="29">
        <f>D55</f>
        <v>4500</v>
      </c>
    </row>
    <row r="55" spans="1:4" s="14" customFormat="1" ht="33">
      <c r="A55" s="39" t="s">
        <v>95</v>
      </c>
      <c r="B55" s="15" t="s">
        <v>144</v>
      </c>
      <c r="C55" s="28">
        <v>5838.5</v>
      </c>
      <c r="D55" s="29">
        <v>4500</v>
      </c>
    </row>
    <row r="56" spans="1:4" s="17" customFormat="1" ht="33" customHeight="1">
      <c r="A56" s="38" t="s">
        <v>68</v>
      </c>
      <c r="B56" s="21" t="s">
        <v>145</v>
      </c>
      <c r="C56" s="40">
        <f aca="true" t="shared" si="0" ref="C56:D59">C57</f>
        <v>112957.1</v>
      </c>
      <c r="D56" s="41">
        <f t="shared" si="0"/>
        <v>76032.8</v>
      </c>
    </row>
    <row r="57" spans="1:4" s="14" customFormat="1" ht="16.5">
      <c r="A57" s="39" t="s">
        <v>69</v>
      </c>
      <c r="B57" s="15" t="s">
        <v>146</v>
      </c>
      <c r="C57" s="28">
        <f t="shared" si="0"/>
        <v>112957.1</v>
      </c>
      <c r="D57" s="29">
        <f t="shared" si="0"/>
        <v>76032.8</v>
      </c>
    </row>
    <row r="58" spans="1:4" s="14" customFormat="1" ht="33">
      <c r="A58" s="39" t="s">
        <v>96</v>
      </c>
      <c r="B58" s="15" t="s">
        <v>147</v>
      </c>
      <c r="C58" s="28">
        <f t="shared" si="0"/>
        <v>112957.1</v>
      </c>
      <c r="D58" s="29">
        <f t="shared" si="0"/>
        <v>76032.8</v>
      </c>
    </row>
    <row r="59" spans="1:4" s="14" customFormat="1" ht="33">
      <c r="A59" s="39" t="s">
        <v>105</v>
      </c>
      <c r="B59" s="15" t="s">
        <v>148</v>
      </c>
      <c r="C59" s="28">
        <f t="shared" si="0"/>
        <v>112957.1</v>
      </c>
      <c r="D59" s="29">
        <f t="shared" si="0"/>
        <v>76032.8</v>
      </c>
    </row>
    <row r="60" spans="1:4" s="14" customFormat="1" ht="50.25" thickBot="1">
      <c r="A60" s="77" t="s">
        <v>106</v>
      </c>
      <c r="B60" s="78" t="s">
        <v>149</v>
      </c>
      <c r="C60" s="79">
        <v>112957.1</v>
      </c>
      <c r="D60" s="80">
        <v>76032.8</v>
      </c>
    </row>
    <row r="61" spans="1:4" s="14" customFormat="1" ht="33" customHeight="1" thickBot="1">
      <c r="A61" s="81" t="s">
        <v>2</v>
      </c>
      <c r="B61" s="69" t="s">
        <v>3</v>
      </c>
      <c r="C61" s="70">
        <f>C5+C22+C32+C49+C56</f>
        <v>337642.30000000005</v>
      </c>
      <c r="D61" s="71">
        <f>D5+D22+D32+D49+D56</f>
        <v>228794.7</v>
      </c>
    </row>
    <row r="65" spans="3:4" ht="15.75">
      <c r="C65" s="9"/>
      <c r="D65" s="9"/>
    </row>
  </sheetData>
  <sheetProtection/>
  <mergeCells count="1">
    <mergeCell ref="A1:D1"/>
  </mergeCells>
  <printOptions horizontalCentered="1"/>
  <pageMargins left="0.2755905511811024" right="0.1968503937007874" top="0.3937007874015748" bottom="0.3937007874015748" header="0.1968503937007874" footer="0.1968503937007874"/>
  <pageSetup fitToHeight="2"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12"/>
  <sheetViews>
    <sheetView showGridLines="0" zoomScale="85" zoomScaleNormal="85" zoomScaleSheetLayoutView="50" zoomScalePageLayoutView="0" workbookViewId="0" topLeftCell="A1">
      <selection activeCell="E17" sqref="E17"/>
    </sheetView>
  </sheetViews>
  <sheetFormatPr defaultColWidth="9.00390625" defaultRowHeight="12.75"/>
  <cols>
    <col min="1" max="1" width="43.125" style="8" customWidth="1"/>
    <col min="2" max="2" width="29.875" style="8" customWidth="1"/>
    <col min="3" max="4" width="16.00390625" style="8" customWidth="1"/>
    <col min="5" max="16384" width="9.125" style="3" customWidth="1"/>
  </cols>
  <sheetData>
    <row r="1" spans="1:4" s="1" customFormat="1" ht="29.25" customHeight="1">
      <c r="A1" s="89" t="s">
        <v>9</v>
      </c>
      <c r="B1" s="89"/>
      <c r="C1" s="89"/>
      <c r="D1" s="89"/>
    </row>
    <row r="2" spans="1:4" s="1" customFormat="1" ht="34.5" customHeight="1" thickBot="1">
      <c r="A2" s="2"/>
      <c r="B2" s="2"/>
      <c r="C2" s="2"/>
      <c r="D2" s="2"/>
    </row>
    <row r="3" spans="1:4" s="14" customFormat="1" ht="49.5">
      <c r="A3" s="47" t="s">
        <v>0</v>
      </c>
      <c r="B3" s="52" t="s">
        <v>8</v>
      </c>
      <c r="C3" s="30" t="s">
        <v>80</v>
      </c>
      <c r="D3" s="32" t="s">
        <v>70</v>
      </c>
    </row>
    <row r="4" spans="1:4" s="14" customFormat="1" ht="13.5" customHeight="1">
      <c r="A4" s="48">
        <v>1</v>
      </c>
      <c r="B4" s="53" t="s">
        <v>74</v>
      </c>
      <c r="C4" s="82" t="s">
        <v>75</v>
      </c>
      <c r="D4" s="33" t="s">
        <v>76</v>
      </c>
    </row>
    <row r="5" spans="1:178" s="17" customFormat="1" ht="66.75" customHeight="1">
      <c r="A5" s="49" t="s">
        <v>84</v>
      </c>
      <c r="B5" s="54" t="s">
        <v>13</v>
      </c>
      <c r="C5" s="83">
        <f>C7</f>
        <v>27826.21000000008</v>
      </c>
      <c r="D5" s="46">
        <f>D7</f>
        <v>4288.559999999969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</row>
    <row r="6" spans="1:178" s="14" customFormat="1" ht="42" customHeight="1" hidden="1">
      <c r="A6" s="50" t="s">
        <v>85</v>
      </c>
      <c r="B6" s="55" t="s">
        <v>86</v>
      </c>
      <c r="C6" s="84">
        <v>0</v>
      </c>
      <c r="D6" s="45">
        <v>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</row>
    <row r="7" spans="1:178" s="14" customFormat="1" ht="42" customHeight="1">
      <c r="A7" s="50" t="s">
        <v>87</v>
      </c>
      <c r="B7" s="55" t="s">
        <v>14</v>
      </c>
      <c r="C7" s="84">
        <f>C8</f>
        <v>27826.21000000008</v>
      </c>
      <c r="D7" s="45">
        <f>D8</f>
        <v>4288.559999999969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</row>
    <row r="8" spans="1:178" s="14" customFormat="1" ht="42" customHeight="1" thickBot="1">
      <c r="A8" s="51" t="s">
        <v>88</v>
      </c>
      <c r="B8" s="56" t="s">
        <v>3</v>
      </c>
      <c r="C8" s="85">
        <f>Расходы!C61-Доходы!C42</f>
        <v>27826.21000000008</v>
      </c>
      <c r="D8" s="86">
        <f>Расходы!D61-Доходы!D42</f>
        <v>4288.559999999969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</row>
    <row r="9" spans="1:178" s="7" customFormat="1" ht="15.75">
      <c r="A9" s="4"/>
      <c r="B9" s="5"/>
      <c r="C9" s="6"/>
      <c r="D9" s="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</row>
    <row r="12" spans="3:4" ht="15.75">
      <c r="C12" s="9"/>
      <c r="D12" s="9"/>
    </row>
  </sheetData>
  <sheetProtection/>
  <mergeCells count="1">
    <mergeCell ref="A1:D1"/>
  </mergeCells>
  <printOptions horizontalCentered="1"/>
  <pageMargins left="0.46" right="0.1968503937007874" top="0.5905511811023623" bottom="0.3937007874015748" header="0.1968503937007874" footer="0.1968503937007874"/>
  <pageSetup fitToHeight="2" fitToWidth="1" horizontalDpi="600" verticalDpi="6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Альфия Ш. Шаихова</cp:lastModifiedBy>
  <cp:lastPrinted>2018-10-19T13:47:37Z</cp:lastPrinted>
  <dcterms:created xsi:type="dcterms:W3CDTF">2005-02-01T12:32:18Z</dcterms:created>
  <dcterms:modified xsi:type="dcterms:W3CDTF">2018-10-19T13:47:56Z</dcterms:modified>
  <cp:category/>
  <cp:version/>
  <cp:contentType/>
  <cp:contentStatus/>
</cp:coreProperties>
</file>